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6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7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18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9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192.168.50.101\新宿健診センター\SE連中（あとで消します）\tsuchiya\事業年報\2024_事業年報\"/>
    </mc:Choice>
  </mc:AlternateContent>
  <xr:revisionPtr revIDLastSave="0" documentId="8_{7BF204C5-2255-497E-88CB-542796C391EF}" xr6:coauthVersionLast="47" xr6:coauthVersionMax="47" xr10:uidLastSave="{00000000-0000-0000-0000-000000000000}"/>
  <bookViews>
    <workbookView xWindow="-120" yWindow="-120" windowWidth="29040" windowHeight="16440" xr2:uid="{2ECC0C27-060C-403A-8756-D88DEC3C7191}"/>
  </bookViews>
  <sheets>
    <sheet name="受診者数推移" sheetId="20" r:id="rId1"/>
    <sheet name="総合判定" sheetId="19" r:id="rId2"/>
    <sheet name="ＢＭＩ" sheetId="2" r:id="rId3"/>
    <sheet name="腹囲" sheetId="3" r:id="rId4"/>
    <sheet name="聴力" sheetId="4" r:id="rId5"/>
    <sheet name="血圧" sheetId="5" r:id="rId6"/>
    <sheet name="胸部Ｘ線" sheetId="6" r:id="rId7"/>
    <sheet name="上部消化管Ｘ線" sheetId="7" r:id="rId8"/>
    <sheet name="心電図" sheetId="8" r:id="rId9"/>
    <sheet name="腹部超音波" sheetId="9" r:id="rId10"/>
    <sheet name="眼底" sheetId="10" r:id="rId11"/>
    <sheet name="糖代謝" sheetId="11" r:id="rId12"/>
    <sheet name="脂質" sheetId="12" r:id="rId13"/>
    <sheet name="肝機能" sheetId="13" r:id="rId14"/>
    <sheet name="貧血" sheetId="14" r:id="rId15"/>
    <sheet name="腎機能" sheetId="15" r:id="rId16"/>
    <sheet name="尿酸" sheetId="16" r:id="rId17"/>
    <sheet name="便潜血" sheetId="17" r:id="rId18"/>
    <sheet name="胃がんリスク検診" sheetId="18" r:id="rId19"/>
  </sheets>
  <externalReferences>
    <externalReference r:id="rId20"/>
  </externalReferences>
  <definedNames>
    <definedName name="・事業年報用集計表【親】.AGE_KBN_1" comment="印刷フィールド" localSheetId="2">ＢＭＩ!#REF!</definedName>
    <definedName name="・事業年報用集計表【親】.AGE_KBN_1" comment="印刷フィールド" localSheetId="18">胃がんリスク検診!#REF!</definedName>
    <definedName name="・事業年報用集計表【親】.AGE_KBN_1" comment="印刷フィールド" localSheetId="13">肝機能!#REF!</definedName>
    <definedName name="・事業年報用集計表【親】.AGE_KBN_1" comment="印刷フィールド" localSheetId="10">眼底!#REF!</definedName>
    <definedName name="・事業年報用集計表【親】.AGE_KBN_1" comment="印刷フィールド" localSheetId="6">胸部Ｘ線!#REF!</definedName>
    <definedName name="・事業年報用集計表【親】.AGE_KBN_1" comment="印刷フィールド" localSheetId="5">血圧!#REF!</definedName>
    <definedName name="・事業年報用集計表【親】.AGE_KBN_1" comment="印刷フィールド" localSheetId="12">脂質!#REF!</definedName>
    <definedName name="・事業年報用集計表【親】.AGE_KBN_1" comment="印刷フィールド" localSheetId="0">受診者数推移!$CV$5</definedName>
    <definedName name="・事業年報用集計表【親】.AGE_KBN_1" comment="印刷フィールド" localSheetId="7">上部消化管Ｘ線!#REF!</definedName>
    <definedName name="・事業年報用集計表【親】.AGE_KBN_1" comment="印刷フィールド" localSheetId="8">心電図!#REF!</definedName>
    <definedName name="・事業年報用集計表【親】.AGE_KBN_1" comment="印刷フィールド" localSheetId="15">腎機能!#REF!</definedName>
    <definedName name="・事業年報用集計表【親】.AGE_KBN_1" comment="印刷フィールド" localSheetId="1">総合判定!#REF!</definedName>
    <definedName name="・事業年報用集計表【親】.AGE_KBN_1" comment="印刷フィールド" localSheetId="4">聴力!#REF!</definedName>
    <definedName name="・事業年報用集計表【親】.AGE_KBN_1" comment="印刷フィールド" localSheetId="11">糖代謝!#REF!</definedName>
    <definedName name="・事業年報用集計表【親】.AGE_KBN_1" comment="印刷フィールド" localSheetId="16">尿酸!#REF!</definedName>
    <definedName name="・事業年報用集計表【親】.AGE_KBN_1" comment="印刷フィールド" localSheetId="14">貧血!#REF!</definedName>
    <definedName name="・事業年報用集計表【親】.AGE_KBN_1" comment="印刷フィールド" localSheetId="3">腹囲!#REF!</definedName>
    <definedName name="・事業年報用集計表【親】.AGE_KBN_1" comment="印刷フィールド" localSheetId="9">腹部超音波!#REF!</definedName>
    <definedName name="・事業年報用集計表【親】.AGE_KBN_1" comment="印刷フィールド" localSheetId="17">便潜血!#REF!</definedName>
    <definedName name="・事業年報用集計表【親】.DAN_NO_REN_1" comment="印刷フィールド" localSheetId="2">ＢＭＩ!#REF!</definedName>
    <definedName name="・事業年報用集計表【親】.DAN_NO_REN_1" comment="印刷フィールド" localSheetId="18">胃がんリスク検診!#REF!</definedName>
    <definedName name="・事業年報用集計表【親】.DAN_NO_REN_1" comment="印刷フィールド" localSheetId="13">肝機能!#REF!</definedName>
    <definedName name="・事業年報用集計表【親】.DAN_NO_REN_1" comment="印刷フィールド" localSheetId="10">眼底!#REF!</definedName>
    <definedName name="・事業年報用集計表【親】.DAN_NO_REN_1" comment="印刷フィールド" localSheetId="6">胸部Ｘ線!#REF!</definedName>
    <definedName name="・事業年報用集計表【親】.DAN_NO_REN_1" comment="印刷フィールド" localSheetId="5">血圧!#REF!</definedName>
    <definedName name="・事業年報用集計表【親】.DAN_NO_REN_1" comment="印刷フィールド" localSheetId="12">脂質!#REF!</definedName>
    <definedName name="・事業年報用集計表【親】.DAN_NO_REN_1" comment="印刷フィールド" localSheetId="0">受診者数推移!$CX$5</definedName>
    <definedName name="・事業年報用集計表【親】.DAN_NO_REN_1" comment="印刷フィールド" localSheetId="7">上部消化管Ｘ線!#REF!</definedName>
    <definedName name="・事業年報用集計表【親】.DAN_NO_REN_1" comment="印刷フィールド" localSheetId="8">心電図!#REF!</definedName>
    <definedName name="・事業年報用集計表【親】.DAN_NO_REN_1" comment="印刷フィールド" localSheetId="15">腎機能!#REF!</definedName>
    <definedName name="・事業年報用集計表【親】.DAN_NO_REN_1" comment="印刷フィールド" localSheetId="1">総合判定!#REF!</definedName>
    <definedName name="・事業年報用集計表【親】.DAN_NO_REN_1" comment="印刷フィールド" localSheetId="4">聴力!#REF!</definedName>
    <definedName name="・事業年報用集計表【親】.DAN_NO_REN_1" comment="印刷フィールド" localSheetId="11">糖代謝!#REF!</definedName>
    <definedName name="・事業年報用集計表【親】.DAN_NO_REN_1" comment="印刷フィールド" localSheetId="16">尿酸!#REF!</definedName>
    <definedName name="・事業年報用集計表【親】.DAN_NO_REN_1" comment="印刷フィールド" localSheetId="14">貧血!#REF!</definedName>
    <definedName name="・事業年報用集計表【親】.DAN_NO_REN_1" comment="印刷フィールド" localSheetId="3">腹囲!#REF!</definedName>
    <definedName name="・事業年報用集計表【親】.DAN_NO_REN_1" comment="印刷フィールド" localSheetId="9">腹部超音波!#REF!</definedName>
    <definedName name="・事業年報用集計表【親】.DAN_NO_REN_1" comment="印刷フィールド" localSheetId="17">便潜血!#REF!</definedName>
    <definedName name="・事業年報用集計表【親】.DANGRP_NO_REN_1" comment="印刷フィールド" localSheetId="2">ＢＭＩ!#REF!</definedName>
    <definedName name="・事業年報用集計表【親】.DANGRP_NO_REN_1" comment="印刷フィールド" localSheetId="18">胃がんリスク検診!#REF!</definedName>
    <definedName name="・事業年報用集計表【親】.DANGRP_NO_REN_1" comment="印刷フィールド" localSheetId="13">肝機能!#REF!</definedName>
    <definedName name="・事業年報用集計表【親】.DANGRP_NO_REN_1" comment="印刷フィールド" localSheetId="10">眼底!#REF!</definedName>
    <definedName name="・事業年報用集計表【親】.DANGRP_NO_REN_1" comment="印刷フィールド" localSheetId="6">胸部Ｘ線!#REF!</definedName>
    <definedName name="・事業年報用集計表【親】.DANGRP_NO_REN_1" comment="印刷フィールド" localSheetId="5">血圧!#REF!</definedName>
    <definedName name="・事業年報用集計表【親】.DANGRP_NO_REN_1" comment="印刷フィールド" localSheetId="12">脂質!#REF!</definedName>
    <definedName name="・事業年報用集計表【親】.DANGRP_NO_REN_1" comment="印刷フィールド" localSheetId="0">受診者数推移!$CY$5</definedName>
    <definedName name="・事業年報用集計表【親】.DANGRP_NO_REN_1" comment="印刷フィールド" localSheetId="7">上部消化管Ｘ線!#REF!</definedName>
    <definedName name="・事業年報用集計表【親】.DANGRP_NO_REN_1" comment="印刷フィールド" localSheetId="8">心電図!#REF!</definedName>
    <definedName name="・事業年報用集計表【親】.DANGRP_NO_REN_1" comment="印刷フィールド" localSheetId="15">腎機能!#REF!</definedName>
    <definedName name="・事業年報用集計表【親】.DANGRP_NO_REN_1" comment="印刷フィールド" localSheetId="1">総合判定!#REF!</definedName>
    <definedName name="・事業年報用集計表【親】.DANGRP_NO_REN_1" comment="印刷フィールド" localSheetId="4">聴力!#REF!</definedName>
    <definedName name="・事業年報用集計表【親】.DANGRP_NO_REN_1" comment="印刷フィールド" localSheetId="11">糖代謝!#REF!</definedName>
    <definedName name="・事業年報用集計表【親】.DANGRP_NO_REN_1" comment="印刷フィールド" localSheetId="16">尿酸!#REF!</definedName>
    <definedName name="・事業年報用集計表【親】.DANGRP_NO_REN_1" comment="印刷フィールド" localSheetId="14">貧血!#REF!</definedName>
    <definedName name="・事業年報用集計表【親】.DANGRP_NO_REN_1" comment="印刷フィールド" localSheetId="3">腹囲!#REF!</definedName>
    <definedName name="・事業年報用集計表【親】.DANGRP_NO_REN_1" comment="印刷フィールド" localSheetId="9">腹部超音波!#REF!</definedName>
    <definedName name="・事業年報用集計表【親】.DANGRP_NO_REN_1" comment="印刷フィールド" localSheetId="17">便潜血!#REF!</definedName>
    <definedName name="・事業年報用集計表【親】.DATE_FROM_1" comment="印刷フィールド" localSheetId="2">ＢＭＩ!#REF!</definedName>
    <definedName name="・事業年報用集計表【親】.DATE_FROM_1" comment="印刷フィールド" localSheetId="18">胃がんリスク検診!#REF!</definedName>
    <definedName name="・事業年報用集計表【親】.DATE_FROM_1" comment="印刷フィールド" localSheetId="13">肝機能!#REF!</definedName>
    <definedName name="・事業年報用集計表【親】.DATE_FROM_1" comment="印刷フィールド" localSheetId="10">眼底!#REF!</definedName>
    <definedName name="・事業年報用集計表【親】.DATE_FROM_1" comment="印刷フィールド" localSheetId="6">胸部Ｘ線!#REF!</definedName>
    <definedName name="・事業年報用集計表【親】.DATE_FROM_1" comment="印刷フィールド" localSheetId="5">血圧!#REF!</definedName>
    <definedName name="・事業年報用集計表【親】.DATE_FROM_1" comment="印刷フィールド" localSheetId="12">脂質!#REF!</definedName>
    <definedName name="・事業年報用集計表【親】.DATE_FROM_1" comment="印刷フィールド" localSheetId="0">受診者数推移!$CR$5</definedName>
    <definedName name="・事業年報用集計表【親】.DATE_FROM_1" comment="印刷フィールド" localSheetId="7">上部消化管Ｘ線!#REF!</definedName>
    <definedName name="・事業年報用集計表【親】.DATE_FROM_1" comment="印刷フィールド" localSheetId="8">心電図!#REF!</definedName>
    <definedName name="・事業年報用集計表【親】.DATE_FROM_1" comment="印刷フィールド" localSheetId="15">腎機能!#REF!</definedName>
    <definedName name="・事業年報用集計表【親】.DATE_FROM_1" comment="印刷フィールド" localSheetId="1">総合判定!#REF!</definedName>
    <definedName name="・事業年報用集計表【親】.DATE_FROM_1" comment="印刷フィールド" localSheetId="4">聴力!#REF!</definedName>
    <definedName name="・事業年報用集計表【親】.DATE_FROM_1" comment="印刷フィールド" localSheetId="11">糖代謝!#REF!</definedName>
    <definedName name="・事業年報用集計表【親】.DATE_FROM_1" comment="印刷フィールド" localSheetId="16">尿酸!#REF!</definedName>
    <definedName name="・事業年報用集計表【親】.DATE_FROM_1" comment="印刷フィールド" localSheetId="14">貧血!#REF!</definedName>
    <definedName name="・事業年報用集計表【親】.DATE_FROM_1" comment="印刷フィールド" localSheetId="3">腹囲!#REF!</definedName>
    <definedName name="・事業年報用集計表【親】.DATE_FROM_1" comment="印刷フィールド" localSheetId="9">腹部超音波!#REF!</definedName>
    <definedName name="・事業年報用集計表【親】.DATE_FROM_1" comment="印刷フィールド" localSheetId="17">便潜血!#REF!</definedName>
    <definedName name="・事業年報用集計表【親】.DATE_TO_1" comment="印刷フィールド" localSheetId="2">ＢＭＩ!#REF!</definedName>
    <definedName name="・事業年報用集計表【親】.DATE_TO_1" comment="印刷フィールド" localSheetId="18">胃がんリスク検診!#REF!</definedName>
    <definedName name="・事業年報用集計表【親】.DATE_TO_1" comment="印刷フィールド" localSheetId="13">肝機能!#REF!</definedName>
    <definedName name="・事業年報用集計表【親】.DATE_TO_1" comment="印刷フィールド" localSheetId="10">眼底!#REF!</definedName>
    <definedName name="・事業年報用集計表【親】.DATE_TO_1" comment="印刷フィールド" localSheetId="6">胸部Ｘ線!#REF!</definedName>
    <definedName name="・事業年報用集計表【親】.DATE_TO_1" comment="印刷フィールド" localSheetId="5">血圧!#REF!</definedName>
    <definedName name="・事業年報用集計表【親】.DATE_TO_1" comment="印刷フィールド" localSheetId="12">脂質!#REF!</definedName>
    <definedName name="・事業年報用集計表【親】.DATE_TO_1" comment="印刷フィールド" localSheetId="0">受診者数推移!$CS$5</definedName>
    <definedName name="・事業年報用集計表【親】.DATE_TO_1" comment="印刷フィールド" localSheetId="7">上部消化管Ｘ線!#REF!</definedName>
    <definedName name="・事業年報用集計表【親】.DATE_TO_1" comment="印刷フィールド" localSheetId="8">心電図!#REF!</definedName>
    <definedName name="・事業年報用集計表【親】.DATE_TO_1" comment="印刷フィールド" localSheetId="15">腎機能!#REF!</definedName>
    <definedName name="・事業年報用集計表【親】.DATE_TO_1" comment="印刷フィールド" localSheetId="1">総合判定!#REF!</definedName>
    <definedName name="・事業年報用集計表【親】.DATE_TO_1" comment="印刷フィールド" localSheetId="4">聴力!#REF!</definedName>
    <definedName name="・事業年報用集計表【親】.DATE_TO_1" comment="印刷フィールド" localSheetId="11">糖代謝!#REF!</definedName>
    <definedName name="・事業年報用集計表【親】.DATE_TO_1" comment="印刷フィールド" localSheetId="16">尿酸!#REF!</definedName>
    <definedName name="・事業年報用集計表【親】.DATE_TO_1" comment="印刷フィールド" localSheetId="14">貧血!#REF!</definedName>
    <definedName name="・事業年報用集計表【親】.DATE_TO_1" comment="印刷フィールド" localSheetId="3">腹囲!#REF!</definedName>
    <definedName name="・事業年報用集計表【親】.DATE_TO_1" comment="印刷フィールド" localSheetId="9">腹部超音波!#REF!</definedName>
    <definedName name="・事業年報用集計表【親】.DATE_TO_1" comment="印刷フィールド" localSheetId="17">便潜血!#REF!</definedName>
    <definedName name="・事業年報用集計表【親】.ICHIJI_KBN_1" comment="印刷フィールド" localSheetId="2">ＢＭＩ!#REF!</definedName>
    <definedName name="・事業年報用集計表【親】.ICHIJI_KBN_1" comment="印刷フィールド" localSheetId="18">胃がんリスク検診!#REF!</definedName>
    <definedName name="・事業年報用集計表【親】.ICHIJI_KBN_1" comment="印刷フィールド" localSheetId="13">肝機能!#REF!</definedName>
    <definedName name="・事業年報用集計表【親】.ICHIJI_KBN_1" comment="印刷フィールド" localSheetId="10">眼底!#REF!</definedName>
    <definedName name="・事業年報用集計表【親】.ICHIJI_KBN_1" comment="印刷フィールド" localSheetId="6">胸部Ｘ線!#REF!</definedName>
    <definedName name="・事業年報用集計表【親】.ICHIJI_KBN_1" comment="印刷フィールド" localSheetId="5">血圧!#REF!</definedName>
    <definedName name="・事業年報用集計表【親】.ICHIJI_KBN_1" comment="印刷フィールド" localSheetId="12">脂質!#REF!</definedName>
    <definedName name="・事業年報用集計表【親】.ICHIJI_KBN_1" comment="印刷フィールド" localSheetId="0">受診者数推移!$DB$5</definedName>
    <definedName name="・事業年報用集計表【親】.ICHIJI_KBN_1" comment="印刷フィールド" localSheetId="7">上部消化管Ｘ線!#REF!</definedName>
    <definedName name="・事業年報用集計表【親】.ICHIJI_KBN_1" comment="印刷フィールド" localSheetId="8">心電図!#REF!</definedName>
    <definedName name="・事業年報用集計表【親】.ICHIJI_KBN_1" comment="印刷フィールド" localSheetId="15">腎機能!#REF!</definedName>
    <definedName name="・事業年報用集計表【親】.ICHIJI_KBN_1" comment="印刷フィールド" localSheetId="1">総合判定!#REF!</definedName>
    <definedName name="・事業年報用集計表【親】.ICHIJI_KBN_1" comment="印刷フィールド" localSheetId="4">聴力!#REF!</definedName>
    <definedName name="・事業年報用集計表【親】.ICHIJI_KBN_1" comment="印刷フィールド" localSheetId="11">糖代謝!#REF!</definedName>
    <definedName name="・事業年報用集計表【親】.ICHIJI_KBN_1" comment="印刷フィールド" localSheetId="16">尿酸!#REF!</definedName>
    <definedName name="・事業年報用集計表【親】.ICHIJI_KBN_1" comment="印刷フィールド" localSheetId="14">貧血!#REF!</definedName>
    <definedName name="・事業年報用集計表【親】.ICHIJI_KBN_1" comment="印刷フィールド" localSheetId="3">腹囲!#REF!</definedName>
    <definedName name="・事業年報用集計表【親】.ICHIJI_KBN_1" comment="印刷フィールド" localSheetId="9">腹部超音波!#REF!</definedName>
    <definedName name="・事業年報用集計表【親】.ICHIJI_KBN_1" comment="印刷フィールド" localSheetId="17">便潜血!#REF!</definedName>
    <definedName name="・事業年報用集計表【親】.JIKKOU_DB_1" comment="印刷フィールド" localSheetId="2">ＢＭＩ!#REF!</definedName>
    <definedName name="・事業年報用集計表【親】.JIKKOU_DB_1" comment="印刷フィールド" localSheetId="18">胃がんリスク検診!#REF!</definedName>
    <definedName name="・事業年報用集計表【親】.JIKKOU_DB_1" comment="印刷フィールド" localSheetId="13">肝機能!#REF!</definedName>
    <definedName name="・事業年報用集計表【親】.JIKKOU_DB_1" comment="印刷フィールド" localSheetId="10">眼底!#REF!</definedName>
    <definedName name="・事業年報用集計表【親】.JIKKOU_DB_1" comment="印刷フィールド" localSheetId="6">胸部Ｘ線!#REF!</definedName>
    <definedName name="・事業年報用集計表【親】.JIKKOU_DB_1" comment="印刷フィールド" localSheetId="5">血圧!#REF!</definedName>
    <definedName name="・事業年報用集計表【親】.JIKKOU_DB_1" comment="印刷フィールド" localSheetId="12">脂質!#REF!</definedName>
    <definedName name="・事業年報用集計表【親】.JIKKOU_DB_1" comment="印刷フィールド" localSheetId="0">受診者数推移!$CP$5</definedName>
    <definedName name="・事業年報用集計表【親】.JIKKOU_DB_1" comment="印刷フィールド" localSheetId="7">上部消化管Ｘ線!#REF!</definedName>
    <definedName name="・事業年報用集計表【親】.JIKKOU_DB_1" comment="印刷フィールド" localSheetId="8">心電図!#REF!</definedName>
    <definedName name="・事業年報用集計表【親】.JIKKOU_DB_1" comment="印刷フィールド" localSheetId="15">腎機能!#REF!</definedName>
    <definedName name="・事業年報用集計表【親】.JIKKOU_DB_1" comment="印刷フィールド" localSheetId="1">総合判定!#REF!</definedName>
    <definedName name="・事業年報用集計表【親】.JIKKOU_DB_1" comment="印刷フィールド" localSheetId="4">聴力!#REF!</definedName>
    <definedName name="・事業年報用集計表【親】.JIKKOU_DB_1" comment="印刷フィールド" localSheetId="11">糖代謝!#REF!</definedName>
    <definedName name="・事業年報用集計表【親】.JIKKOU_DB_1" comment="印刷フィールド" localSheetId="16">尿酸!#REF!</definedName>
    <definedName name="・事業年報用集計表【親】.JIKKOU_DB_1" comment="印刷フィールド" localSheetId="14">貧血!#REF!</definedName>
    <definedName name="・事業年報用集計表【親】.JIKKOU_DB_1" comment="印刷フィールド" localSheetId="3">腹囲!#REF!</definedName>
    <definedName name="・事業年報用集計表【親】.JIKKOU_DB_1" comment="印刷フィールド" localSheetId="9">腹部超音波!#REF!</definedName>
    <definedName name="・事業年報用集計表【親】.JIKKOU_DB_1" comment="印刷フィールド" localSheetId="17">便潜血!#REF!</definedName>
    <definedName name="・事業年報用集計表【親】.JS_NO_REN_1" comment="印刷フィールド" localSheetId="2">ＢＭＩ!#REF!</definedName>
    <definedName name="・事業年報用集計表【親】.JS_NO_REN_1" comment="印刷フィールド" localSheetId="18">胃がんリスク検診!#REF!</definedName>
    <definedName name="・事業年報用集計表【親】.JS_NO_REN_1" comment="印刷フィールド" localSheetId="13">肝機能!#REF!</definedName>
    <definedName name="・事業年報用集計表【親】.JS_NO_REN_1" comment="印刷フィールド" localSheetId="10">眼底!#REF!</definedName>
    <definedName name="・事業年報用集計表【親】.JS_NO_REN_1" comment="印刷フィールド" localSheetId="6">胸部Ｘ線!#REF!</definedName>
    <definedName name="・事業年報用集計表【親】.JS_NO_REN_1" comment="印刷フィールド" localSheetId="5">血圧!#REF!</definedName>
    <definedName name="・事業年報用集計表【親】.JS_NO_REN_1" comment="印刷フィールド" localSheetId="12">脂質!#REF!</definedName>
    <definedName name="・事業年報用集計表【親】.JS_NO_REN_1" comment="印刷フィールド" localSheetId="0">受診者数推移!$CZ$5</definedName>
    <definedName name="・事業年報用集計表【親】.JS_NO_REN_1" comment="印刷フィールド" localSheetId="7">上部消化管Ｘ線!#REF!</definedName>
    <definedName name="・事業年報用集計表【親】.JS_NO_REN_1" comment="印刷フィールド" localSheetId="8">心電図!#REF!</definedName>
    <definedName name="・事業年報用集計表【親】.JS_NO_REN_1" comment="印刷フィールド" localSheetId="15">腎機能!#REF!</definedName>
    <definedName name="・事業年報用集計表【親】.JS_NO_REN_1" comment="印刷フィールド" localSheetId="1">総合判定!#REF!</definedName>
    <definedName name="・事業年報用集計表【親】.JS_NO_REN_1" comment="印刷フィールド" localSheetId="4">聴力!#REF!</definedName>
    <definedName name="・事業年報用集計表【親】.JS_NO_REN_1" comment="印刷フィールド" localSheetId="11">糖代謝!#REF!</definedName>
    <definedName name="・事業年報用集計表【親】.JS_NO_REN_1" comment="印刷フィールド" localSheetId="16">尿酸!#REF!</definedName>
    <definedName name="・事業年報用集計表【親】.JS_NO_REN_1" comment="印刷フィールド" localSheetId="14">貧血!#REF!</definedName>
    <definedName name="・事業年報用集計表【親】.JS_NO_REN_1" comment="印刷フィールド" localSheetId="3">腹囲!#REF!</definedName>
    <definedName name="・事業年報用集計表【親】.JS_NO_REN_1" comment="印刷フィールド" localSheetId="9">腹部超音波!#REF!</definedName>
    <definedName name="・事業年報用集計表【親】.JS_NO_REN_1" comment="印刷フィールド" localSheetId="17">便潜血!#REF!</definedName>
    <definedName name="・事業年報用集計表【親】.KAKUTEI_FLG_1" comment="印刷フィールド" localSheetId="2">ＢＭＩ!#REF!</definedName>
    <definedName name="・事業年報用集計表【親】.KAKUTEI_FLG_1" comment="印刷フィールド" localSheetId="18">胃がんリスク検診!#REF!</definedName>
    <definedName name="・事業年報用集計表【親】.KAKUTEI_FLG_1" comment="印刷フィールド" localSheetId="13">肝機能!#REF!</definedName>
    <definedName name="・事業年報用集計表【親】.KAKUTEI_FLG_1" comment="印刷フィールド" localSheetId="10">眼底!#REF!</definedName>
    <definedName name="・事業年報用集計表【親】.KAKUTEI_FLG_1" comment="印刷フィールド" localSheetId="6">胸部Ｘ線!#REF!</definedName>
    <definedName name="・事業年報用集計表【親】.KAKUTEI_FLG_1" comment="印刷フィールド" localSheetId="5">血圧!#REF!</definedName>
    <definedName name="・事業年報用集計表【親】.KAKUTEI_FLG_1" comment="印刷フィールド" localSheetId="12">脂質!#REF!</definedName>
    <definedName name="・事業年報用集計表【親】.KAKUTEI_FLG_1" comment="印刷フィールド" localSheetId="0">受診者数推移!$DC$5</definedName>
    <definedName name="・事業年報用集計表【親】.KAKUTEI_FLG_1" comment="印刷フィールド" localSheetId="7">上部消化管Ｘ線!#REF!</definedName>
    <definedName name="・事業年報用集計表【親】.KAKUTEI_FLG_1" comment="印刷フィールド" localSheetId="8">心電図!#REF!</definedName>
    <definedName name="・事業年報用集計表【親】.KAKUTEI_FLG_1" comment="印刷フィールド" localSheetId="15">腎機能!#REF!</definedName>
    <definedName name="・事業年報用集計表【親】.KAKUTEI_FLG_1" comment="印刷フィールド" localSheetId="1">総合判定!#REF!</definedName>
    <definedName name="・事業年報用集計表【親】.KAKUTEI_FLG_1" comment="印刷フィールド" localSheetId="4">聴力!#REF!</definedName>
    <definedName name="・事業年報用集計表【親】.KAKUTEI_FLG_1" comment="印刷フィールド" localSheetId="11">糖代謝!#REF!</definedName>
    <definedName name="・事業年報用集計表【親】.KAKUTEI_FLG_1" comment="印刷フィールド" localSheetId="16">尿酸!#REF!</definedName>
    <definedName name="・事業年報用集計表【親】.KAKUTEI_FLG_1" comment="印刷フィールド" localSheetId="14">貧血!#REF!</definedName>
    <definedName name="・事業年報用集計表【親】.KAKUTEI_FLG_1" comment="印刷フィールド" localSheetId="3">腹囲!#REF!</definedName>
    <definedName name="・事業年報用集計表【親】.KAKUTEI_FLG_1" comment="印刷フィールド" localSheetId="9">腹部超音波!#REF!</definedName>
    <definedName name="・事業年報用集計表【親】.KAKUTEI_FLG_1" comment="印刷フィールド" localSheetId="17">便潜血!#REF!</definedName>
    <definedName name="・事業年報用集計表【親】.PLACE_CD_REN_1" comment="印刷フィールド" localSheetId="2">ＢＭＩ!#REF!</definedName>
    <definedName name="・事業年報用集計表【親】.PLACE_CD_REN_1" comment="印刷フィールド" localSheetId="18">胃がんリスク検診!#REF!</definedName>
    <definedName name="・事業年報用集計表【親】.PLACE_CD_REN_1" comment="印刷フィールド" localSheetId="13">肝機能!#REF!</definedName>
    <definedName name="・事業年報用集計表【親】.PLACE_CD_REN_1" comment="印刷フィールド" localSheetId="10">眼底!#REF!</definedName>
    <definedName name="・事業年報用集計表【親】.PLACE_CD_REN_1" comment="印刷フィールド" localSheetId="6">胸部Ｘ線!#REF!</definedName>
    <definedName name="・事業年報用集計表【親】.PLACE_CD_REN_1" comment="印刷フィールド" localSheetId="5">血圧!#REF!</definedName>
    <definedName name="・事業年報用集計表【親】.PLACE_CD_REN_1" comment="印刷フィールド" localSheetId="12">脂質!#REF!</definedName>
    <definedName name="・事業年報用集計表【親】.PLACE_CD_REN_1" comment="印刷フィールド" localSheetId="0">受診者数推移!$DA$5</definedName>
    <definedName name="・事業年報用集計表【親】.PLACE_CD_REN_1" comment="印刷フィールド" localSheetId="7">上部消化管Ｘ線!#REF!</definedName>
    <definedName name="・事業年報用集計表【親】.PLACE_CD_REN_1" comment="印刷フィールド" localSheetId="8">心電図!#REF!</definedName>
    <definedName name="・事業年報用集計表【親】.PLACE_CD_REN_1" comment="印刷フィールド" localSheetId="15">腎機能!#REF!</definedName>
    <definedName name="・事業年報用集計表【親】.PLACE_CD_REN_1" comment="印刷フィールド" localSheetId="1">総合判定!#REF!</definedName>
    <definedName name="・事業年報用集計表【親】.PLACE_CD_REN_1" comment="印刷フィールド" localSheetId="4">聴力!#REF!</definedName>
    <definedName name="・事業年報用集計表【親】.PLACE_CD_REN_1" comment="印刷フィールド" localSheetId="11">糖代謝!#REF!</definedName>
    <definedName name="・事業年報用集計表【親】.PLACE_CD_REN_1" comment="印刷フィールド" localSheetId="16">尿酸!#REF!</definedName>
    <definedName name="・事業年報用集計表【親】.PLACE_CD_REN_1" comment="印刷フィールド" localSheetId="14">貧血!#REF!</definedName>
    <definedName name="・事業年報用集計表【親】.PLACE_CD_REN_1" comment="印刷フィールド" localSheetId="3">腹囲!#REF!</definedName>
    <definedName name="・事業年報用集計表【親】.PLACE_CD_REN_1" comment="印刷フィールド" localSheetId="9">腹部超音波!#REF!</definedName>
    <definedName name="・事業年報用集計表【親】.PLACE_CD_REN_1" comment="印刷フィールド" localSheetId="17">便潜血!#REF!</definedName>
    <definedName name="・事業年報用集計表【親】.SOUGOU_ITEM_NO_1" comment="印刷フィールド" localSheetId="2">ＢＭＩ!#REF!</definedName>
    <definedName name="・事業年報用集計表【親】.SOUGOU_ITEM_NO_1" comment="印刷フィールド" localSheetId="18">胃がんリスク検診!#REF!</definedName>
    <definedName name="・事業年報用集計表【親】.SOUGOU_ITEM_NO_1" comment="印刷フィールド" localSheetId="13">肝機能!#REF!</definedName>
    <definedName name="・事業年報用集計表【親】.SOUGOU_ITEM_NO_1" comment="印刷フィールド" localSheetId="10">眼底!#REF!</definedName>
    <definedName name="・事業年報用集計表【親】.SOUGOU_ITEM_NO_1" comment="印刷フィールド" localSheetId="6">胸部Ｘ線!#REF!</definedName>
    <definedName name="・事業年報用集計表【親】.SOUGOU_ITEM_NO_1" comment="印刷フィールド" localSheetId="5">血圧!#REF!</definedName>
    <definedName name="・事業年報用集計表【親】.SOUGOU_ITEM_NO_1" comment="印刷フィールド" localSheetId="12">脂質!#REF!</definedName>
    <definedName name="・事業年報用集計表【親】.SOUGOU_ITEM_NO_1" comment="印刷フィールド" localSheetId="0">受診者数推移!$DG$5</definedName>
    <definedName name="・事業年報用集計表【親】.SOUGOU_ITEM_NO_1" comment="印刷フィールド" localSheetId="7">上部消化管Ｘ線!#REF!</definedName>
    <definedName name="・事業年報用集計表【親】.SOUGOU_ITEM_NO_1" comment="印刷フィールド" localSheetId="8">心電図!#REF!</definedName>
    <definedName name="・事業年報用集計表【親】.SOUGOU_ITEM_NO_1" comment="印刷フィールド" localSheetId="15">腎機能!#REF!</definedName>
    <definedName name="・事業年報用集計表【親】.SOUGOU_ITEM_NO_1" comment="印刷フィールド" localSheetId="1">総合判定!#REF!</definedName>
    <definedName name="・事業年報用集計表【親】.SOUGOU_ITEM_NO_1" comment="印刷フィールド" localSheetId="4">聴力!#REF!</definedName>
    <definedName name="・事業年報用集計表【親】.SOUGOU_ITEM_NO_1" comment="印刷フィールド" localSheetId="11">糖代謝!#REF!</definedName>
    <definedName name="・事業年報用集計表【親】.SOUGOU_ITEM_NO_1" comment="印刷フィールド" localSheetId="16">尿酸!#REF!</definedName>
    <definedName name="・事業年報用集計表【親】.SOUGOU_ITEM_NO_1" comment="印刷フィールド" localSheetId="14">貧血!#REF!</definedName>
    <definedName name="・事業年報用集計表【親】.SOUGOU_ITEM_NO_1" comment="印刷フィールド" localSheetId="3">腹囲!#REF!</definedName>
    <definedName name="・事業年報用集計表【親】.SOUGOU_ITEM_NO_1" comment="印刷フィールド" localSheetId="9">腹部超音波!#REF!</definedName>
    <definedName name="・事業年報用集計表【親】.SOUGOU_ITEM_NO_1" comment="印刷フィールド" localSheetId="17">便潜血!#REF!</definedName>
    <definedName name="・事業年報用集計表【親】.TANTOUBU_FLG_1" comment="印刷フィールド" localSheetId="2">ＢＭＩ!#REF!</definedName>
    <definedName name="・事業年報用集計表【親】.TANTOUBU_FLG_1" comment="印刷フィールド" localSheetId="18">胃がんリスク検診!#REF!</definedName>
    <definedName name="・事業年報用集計表【親】.TANTOUBU_FLG_1" comment="印刷フィールド" localSheetId="13">肝機能!#REF!</definedName>
    <definedName name="・事業年報用集計表【親】.TANTOUBU_FLG_1" comment="印刷フィールド" localSheetId="10">眼底!#REF!</definedName>
    <definedName name="・事業年報用集計表【親】.TANTOUBU_FLG_1" comment="印刷フィールド" localSheetId="6">胸部Ｘ線!#REF!</definedName>
    <definedName name="・事業年報用集計表【親】.TANTOUBU_FLG_1" comment="印刷フィールド" localSheetId="5">血圧!#REF!</definedName>
    <definedName name="・事業年報用集計表【親】.TANTOUBU_FLG_1" comment="印刷フィールド" localSheetId="12">脂質!#REF!</definedName>
    <definedName name="・事業年報用集計表【親】.TANTOUBU_FLG_1" comment="印刷フィールド" localSheetId="0">受診者数推移!$DF$3</definedName>
    <definedName name="・事業年報用集計表【親】.TANTOUBU_FLG_1" comment="印刷フィールド" localSheetId="7">上部消化管Ｘ線!#REF!</definedName>
    <definedName name="・事業年報用集計表【親】.TANTOUBU_FLG_1" comment="印刷フィールド" localSheetId="8">心電図!#REF!</definedName>
    <definedName name="・事業年報用集計表【親】.TANTOUBU_FLG_1" comment="印刷フィールド" localSheetId="15">腎機能!#REF!</definedName>
    <definedName name="・事業年報用集計表【親】.TANTOUBU_FLG_1" comment="印刷フィールド" localSheetId="1">総合判定!#REF!</definedName>
    <definedName name="・事業年報用集計表【親】.TANTOUBU_FLG_1" comment="印刷フィールド" localSheetId="4">聴力!#REF!</definedName>
    <definedName name="・事業年報用集計表【親】.TANTOUBU_FLG_1" comment="印刷フィールド" localSheetId="11">糖代謝!#REF!</definedName>
    <definedName name="・事業年報用集計表【親】.TANTOUBU_FLG_1" comment="印刷フィールド" localSheetId="16">尿酸!#REF!</definedName>
    <definedName name="・事業年報用集計表【親】.TANTOUBU_FLG_1" comment="印刷フィールド" localSheetId="14">貧血!#REF!</definedName>
    <definedName name="・事業年報用集計表【親】.TANTOUBU_FLG_1" comment="印刷フィールド" localSheetId="3">腹囲!#REF!</definedName>
    <definedName name="・事業年報用集計表【親】.TANTOUBU_FLG_1" comment="印刷フィールド" localSheetId="9">腹部超音波!#REF!</definedName>
    <definedName name="・事業年報用集計表【親】.TANTOUBU_FLG_1" comment="印刷フィールド" localSheetId="17">便潜血!#REF!</definedName>
    <definedName name="・事業年報用集計表【親】.TANTOUBU_KBN_1" comment="印刷フィールド" localSheetId="2">ＢＭＩ!#REF!</definedName>
    <definedName name="・事業年報用集計表【親】.TANTOUBU_KBN_1" comment="印刷フィールド" localSheetId="18">胃がんリスク検診!#REF!</definedName>
    <definedName name="・事業年報用集計表【親】.TANTOUBU_KBN_1" comment="印刷フィールド" localSheetId="13">肝機能!#REF!</definedName>
    <definedName name="・事業年報用集計表【親】.TANTOUBU_KBN_1" comment="印刷フィールド" localSheetId="10">眼底!#REF!</definedName>
    <definedName name="・事業年報用集計表【親】.TANTOUBU_KBN_1" comment="印刷フィールド" localSheetId="6">胸部Ｘ線!#REF!</definedName>
    <definedName name="・事業年報用集計表【親】.TANTOUBU_KBN_1" comment="印刷フィールド" localSheetId="5">血圧!#REF!</definedName>
    <definedName name="・事業年報用集計表【親】.TANTOUBU_KBN_1" comment="印刷フィールド" localSheetId="12">脂質!#REF!</definedName>
    <definedName name="・事業年報用集計表【親】.TANTOUBU_KBN_1" comment="印刷フィールド" localSheetId="0">受診者数推移!$DE$5</definedName>
    <definedName name="・事業年報用集計表【親】.TANTOUBU_KBN_1" comment="印刷フィールド" localSheetId="7">上部消化管Ｘ線!#REF!</definedName>
    <definedName name="・事業年報用集計表【親】.TANTOUBU_KBN_1" comment="印刷フィールド" localSheetId="8">心電図!#REF!</definedName>
    <definedName name="・事業年報用集計表【親】.TANTOUBU_KBN_1" comment="印刷フィールド" localSheetId="15">腎機能!#REF!</definedName>
    <definedName name="・事業年報用集計表【親】.TANTOUBU_KBN_1" comment="印刷フィールド" localSheetId="1">総合判定!#REF!</definedName>
    <definedName name="・事業年報用集計表【親】.TANTOUBU_KBN_1" comment="印刷フィールド" localSheetId="4">聴力!#REF!</definedName>
    <definedName name="・事業年報用集計表【親】.TANTOUBU_KBN_1" comment="印刷フィールド" localSheetId="11">糖代謝!#REF!</definedName>
    <definedName name="・事業年報用集計表【親】.TANTOUBU_KBN_1" comment="印刷フィールド" localSheetId="16">尿酸!#REF!</definedName>
    <definedName name="・事業年報用集計表【親】.TANTOUBU_KBN_1" comment="印刷フィールド" localSheetId="14">貧血!#REF!</definedName>
    <definedName name="・事業年報用集計表【親】.TANTOUBU_KBN_1" comment="印刷フィールド" localSheetId="3">腹囲!#REF!</definedName>
    <definedName name="・事業年報用集計表【親】.TANTOUBU_KBN_1" comment="印刷フィールド" localSheetId="9">腹部超音波!#REF!</definedName>
    <definedName name="・事業年報用集計表【親】.TANTOUBU_KBN_1" comment="印刷フィールド" localSheetId="17">便潜血!#REF!</definedName>
    <definedName name="・事業年報用集計表【親】.検索開始日付_1" comment="印刷フィールド" localSheetId="2">ＢＭＩ!$AW$2</definedName>
    <definedName name="・事業年報用集計表【親】.検索開始日付_1" comment="印刷フィールド" localSheetId="18">胃がんリスク検診!$AW$2</definedName>
    <definedName name="・事業年報用集計表【親】.検索開始日付_1" comment="印刷フィールド" localSheetId="13">肝機能!$AW$2</definedName>
    <definedName name="・事業年報用集計表【親】.検索開始日付_1" comment="印刷フィールド" localSheetId="10">眼底!$AW$2</definedName>
    <definedName name="・事業年報用集計表【親】.検索開始日付_1" comment="印刷フィールド" localSheetId="6">胸部Ｘ線!$AW$2</definedName>
    <definedName name="・事業年報用集計表【親】.検索開始日付_1" comment="印刷フィールド" localSheetId="5">血圧!$AW$2</definedName>
    <definedName name="・事業年報用集計表【親】.検索開始日付_1" comment="印刷フィールド" localSheetId="12">脂質!$AW$2</definedName>
    <definedName name="・事業年報用集計表【親】.検索開始日付_1" comment="印刷フィールド" localSheetId="0">受診者数推移!#REF!</definedName>
    <definedName name="・事業年報用集計表【親】.検索開始日付_1" comment="印刷フィールド" localSheetId="7">上部消化管Ｘ線!$AW$2</definedName>
    <definedName name="・事業年報用集計表【親】.検索開始日付_1" comment="印刷フィールド" localSheetId="8">心電図!$AW$2</definedName>
    <definedName name="・事業年報用集計表【親】.検索開始日付_1" comment="印刷フィールド" localSheetId="15">腎機能!$AW$2</definedName>
    <definedName name="・事業年報用集計表【親】.検索開始日付_1" comment="印刷フィールド" localSheetId="1">総合判定!#REF!</definedName>
    <definedName name="・事業年報用集計表【親】.検索開始日付_1" comment="印刷フィールド" localSheetId="4">聴力!$AW$2</definedName>
    <definedName name="・事業年報用集計表【親】.検索開始日付_1" comment="印刷フィールド" localSheetId="11">糖代謝!$AW$2</definedName>
    <definedName name="・事業年報用集計表【親】.検索開始日付_1" comment="印刷フィールド" localSheetId="16">尿酸!$AW$2</definedName>
    <definedName name="・事業年報用集計表【親】.検索開始日付_1" comment="印刷フィールド" localSheetId="14">貧血!$AW$2</definedName>
    <definedName name="・事業年報用集計表【親】.検索開始日付_1" comment="印刷フィールド" localSheetId="3">腹囲!$AW$2</definedName>
    <definedName name="・事業年報用集計表【親】.検索開始日付_1" comment="印刷フィールド" localSheetId="9">腹部超音波!$AW$2</definedName>
    <definedName name="・事業年報用集計表【親】.検索開始日付_1" comment="印刷フィールド" localSheetId="17">便潜血!$AW$2</definedName>
    <definedName name="・事業年報用集計表【親】.検索終了日付_1" comment="印刷フィールド" localSheetId="2">ＢＭＩ!$BD$2</definedName>
    <definedName name="・事業年報用集計表【親】.検索終了日付_1" comment="印刷フィールド" localSheetId="18">胃がんリスク検診!$BD$2</definedName>
    <definedName name="・事業年報用集計表【親】.検索終了日付_1" comment="印刷フィールド" localSheetId="13">肝機能!$BD$2</definedName>
    <definedName name="・事業年報用集計表【親】.検索終了日付_1" comment="印刷フィールド" localSheetId="10">眼底!$BD$2</definedName>
    <definedName name="・事業年報用集計表【親】.検索終了日付_1" comment="印刷フィールド" localSheetId="6">胸部Ｘ線!$BD$2</definedName>
    <definedName name="・事業年報用集計表【親】.検索終了日付_1" comment="印刷フィールド" localSheetId="5">血圧!$BD$2</definedName>
    <definedName name="・事業年報用集計表【親】.検索終了日付_1" comment="印刷フィールド" localSheetId="12">脂質!$BD$2</definedName>
    <definedName name="・事業年報用集計表【親】.検索終了日付_1" comment="印刷フィールド" localSheetId="0">受診者数推移!#REF!</definedName>
    <definedName name="・事業年報用集計表【親】.検索終了日付_1" comment="印刷フィールド" localSheetId="7">上部消化管Ｘ線!$BD$2</definedName>
    <definedName name="・事業年報用集計表【親】.検索終了日付_1" comment="印刷フィールド" localSheetId="8">心電図!$BD$2</definedName>
    <definedName name="・事業年報用集計表【親】.検索終了日付_1" comment="印刷フィールド" localSheetId="15">腎機能!$BD$2</definedName>
    <definedName name="・事業年報用集計表【親】.検索終了日付_1" comment="印刷フィールド" localSheetId="1">総合判定!#REF!</definedName>
    <definedName name="・事業年報用集計表【親】.検索終了日付_1" comment="印刷フィールド" localSheetId="4">聴力!$BD$2</definedName>
    <definedName name="・事業年報用集計表【親】.検索終了日付_1" comment="印刷フィールド" localSheetId="11">糖代謝!$BD$2</definedName>
    <definedName name="・事業年報用集計表【親】.検索終了日付_1" comment="印刷フィールド" localSheetId="16">尿酸!$BD$2</definedName>
    <definedName name="・事業年報用集計表【親】.検索終了日付_1" comment="印刷フィールド" localSheetId="14">貧血!$BD$2</definedName>
    <definedName name="・事業年報用集計表【親】.検索終了日付_1" comment="印刷フィールド" localSheetId="3">腹囲!$BD$2</definedName>
    <definedName name="・事業年報用集計表【親】.検索終了日付_1" comment="印刷フィールド" localSheetId="9">腹部超音波!$BD$2</definedName>
    <definedName name="・事業年報用集計表【親】.検索終了日付_1" comment="印刷フィールド" localSheetId="17">便潜血!$BD$2</definedName>
    <definedName name="・事業年報用集計表【親】.受診者数_1" comment="印刷フィールド" localSheetId="2">ＢＭＩ!$BM$6</definedName>
    <definedName name="・事業年報用集計表【親】.受診者数_1" comment="印刷フィールド" localSheetId="18">胃がんリスク検診!$BM$6</definedName>
    <definedName name="・事業年報用集計表【親】.受診者数_1" comment="印刷フィールド" localSheetId="13">肝機能!$BM$6</definedName>
    <definedName name="・事業年報用集計表【親】.受診者数_1" comment="印刷フィールド" localSheetId="10">眼底!$BM$6</definedName>
    <definedName name="・事業年報用集計表【親】.受診者数_1" comment="印刷フィールド" localSheetId="6">胸部Ｘ線!$BM$6</definedName>
    <definedName name="・事業年報用集計表【親】.受診者数_1" comment="印刷フィールド" localSheetId="5">血圧!$BM$6</definedName>
    <definedName name="・事業年報用集計表【親】.受診者数_1" comment="印刷フィールド" localSheetId="12">脂質!$BM$6</definedName>
    <definedName name="・事業年報用集計表【親】.受診者数_1" comment="印刷フィールド" localSheetId="0">受診者数推移!#REF!</definedName>
    <definedName name="・事業年報用集計表【親】.受診者数_1" comment="印刷フィールド" localSheetId="7">上部消化管Ｘ線!$BM$6</definedName>
    <definedName name="・事業年報用集計表【親】.受診者数_1" comment="印刷フィールド" localSheetId="8">心電図!$BM$6</definedName>
    <definedName name="・事業年報用集計表【親】.受診者数_1" comment="印刷フィールド" localSheetId="15">腎機能!$BM$6</definedName>
    <definedName name="・事業年報用集計表【親】.受診者数_1" comment="印刷フィールド" localSheetId="1">総合判定!#REF!</definedName>
    <definedName name="・事業年報用集計表【親】.受診者数_1" comment="印刷フィールド" localSheetId="4">聴力!$BM$6</definedName>
    <definedName name="・事業年報用集計表【親】.受診者数_1" comment="印刷フィールド" localSheetId="11">糖代謝!$BM$6</definedName>
    <definedName name="・事業年報用集計表【親】.受診者数_1" comment="印刷フィールド" localSheetId="16">尿酸!$BM$6</definedName>
    <definedName name="・事業年報用集計表【親】.受診者数_1" comment="印刷フィールド" localSheetId="14">貧血!$BM$6</definedName>
    <definedName name="・事業年報用集計表【親】.受診者数_1" comment="印刷フィールド" localSheetId="3">腹囲!$BM$6</definedName>
    <definedName name="・事業年報用集計表【親】.受診者数_1" comment="印刷フィールド" localSheetId="9">腹部超音波!$BM$6</definedName>
    <definedName name="・事業年報用集計表【親】.受診者数_1" comment="印刷フィールド" localSheetId="17">便潜血!$BM$6</definedName>
    <definedName name="・事業年報用集計表【親】.受診者数_10" comment="印刷フィールド" localSheetId="2">ＢＭＩ!$BM$15</definedName>
    <definedName name="・事業年報用集計表【親】.受診者数_10" comment="印刷フィールド" localSheetId="18">胃がんリスク検診!$BM$15</definedName>
    <definedName name="・事業年報用集計表【親】.受診者数_10" comment="印刷フィールド" localSheetId="13">肝機能!$BM$15</definedName>
    <definedName name="・事業年報用集計表【親】.受診者数_10" comment="印刷フィールド" localSheetId="10">眼底!$BM$15</definedName>
    <definedName name="・事業年報用集計表【親】.受診者数_10" comment="印刷フィールド" localSheetId="6">胸部Ｘ線!$BM$15</definedName>
    <definedName name="・事業年報用集計表【親】.受診者数_10" comment="印刷フィールド" localSheetId="5">血圧!$BM$15</definedName>
    <definedName name="・事業年報用集計表【親】.受診者数_10" comment="印刷フィールド" localSheetId="12">脂質!$BM$15</definedName>
    <definedName name="・事業年報用集計表【親】.受診者数_10" comment="印刷フィールド" localSheetId="0">受診者数推移!#REF!</definedName>
    <definedName name="・事業年報用集計表【親】.受診者数_10" comment="印刷フィールド" localSheetId="7">上部消化管Ｘ線!$BM$15</definedName>
    <definedName name="・事業年報用集計表【親】.受診者数_10" comment="印刷フィールド" localSheetId="8">心電図!$BM$15</definedName>
    <definedName name="・事業年報用集計表【親】.受診者数_10" comment="印刷フィールド" localSheetId="15">腎機能!$BM$15</definedName>
    <definedName name="・事業年報用集計表【親】.受診者数_10" comment="印刷フィールド" localSheetId="1">総合判定!#REF!</definedName>
    <definedName name="・事業年報用集計表【親】.受診者数_10" comment="印刷フィールド" localSheetId="4">聴力!$BM$15</definedName>
    <definedName name="・事業年報用集計表【親】.受診者数_10" comment="印刷フィールド" localSheetId="11">糖代謝!$BM$15</definedName>
    <definedName name="・事業年報用集計表【親】.受診者数_10" comment="印刷フィールド" localSheetId="16">尿酸!$BM$15</definedName>
    <definedName name="・事業年報用集計表【親】.受診者数_10" comment="印刷フィールド" localSheetId="14">貧血!$BM$15</definedName>
    <definedName name="・事業年報用集計表【親】.受診者数_10" comment="印刷フィールド" localSheetId="3">腹囲!$BM$15</definedName>
    <definedName name="・事業年報用集計表【親】.受診者数_10" comment="印刷フィールド" localSheetId="9">腹部超音波!$BM$15</definedName>
    <definedName name="・事業年報用集計表【親】.受診者数_10" comment="印刷フィールド" localSheetId="17">便潜血!$BM$15</definedName>
    <definedName name="・事業年報用集計表【親】.受診者数_11" comment="印刷フィールド" localSheetId="2">ＢＭＩ!$BM$16</definedName>
    <definedName name="・事業年報用集計表【親】.受診者数_11" comment="印刷フィールド" localSheetId="18">胃がんリスク検診!$BM$16</definedName>
    <definedName name="・事業年報用集計表【親】.受診者数_11" comment="印刷フィールド" localSheetId="13">肝機能!$BM$16</definedName>
    <definedName name="・事業年報用集計表【親】.受診者数_11" comment="印刷フィールド" localSheetId="10">眼底!$BM$16</definedName>
    <definedName name="・事業年報用集計表【親】.受診者数_11" comment="印刷フィールド" localSheetId="6">胸部Ｘ線!$BM$16</definedName>
    <definedName name="・事業年報用集計表【親】.受診者数_11" comment="印刷フィールド" localSheetId="5">血圧!$BM$16</definedName>
    <definedName name="・事業年報用集計表【親】.受診者数_11" comment="印刷フィールド" localSheetId="12">脂質!$BM$16</definedName>
    <definedName name="・事業年報用集計表【親】.受診者数_11" comment="印刷フィールド" localSheetId="0">受診者数推移!#REF!</definedName>
    <definedName name="・事業年報用集計表【親】.受診者数_11" comment="印刷フィールド" localSheetId="7">上部消化管Ｘ線!$BM$16</definedName>
    <definedName name="・事業年報用集計表【親】.受診者数_11" comment="印刷フィールド" localSheetId="8">心電図!$BM$16</definedName>
    <definedName name="・事業年報用集計表【親】.受診者数_11" comment="印刷フィールド" localSheetId="15">腎機能!$BM$16</definedName>
    <definedName name="・事業年報用集計表【親】.受診者数_11" comment="印刷フィールド" localSheetId="1">総合判定!#REF!</definedName>
    <definedName name="・事業年報用集計表【親】.受診者数_11" comment="印刷フィールド" localSheetId="4">聴力!$BM$16</definedName>
    <definedName name="・事業年報用集計表【親】.受診者数_11" comment="印刷フィールド" localSheetId="11">糖代謝!$BM$16</definedName>
    <definedName name="・事業年報用集計表【親】.受診者数_11" comment="印刷フィールド" localSheetId="16">尿酸!$BM$16</definedName>
    <definedName name="・事業年報用集計表【親】.受診者数_11" comment="印刷フィールド" localSheetId="14">貧血!$BM$16</definedName>
    <definedName name="・事業年報用集計表【親】.受診者数_11" comment="印刷フィールド" localSheetId="3">腹囲!$BM$16</definedName>
    <definedName name="・事業年報用集計表【親】.受診者数_11" comment="印刷フィールド" localSheetId="9">腹部超音波!$BM$16</definedName>
    <definedName name="・事業年報用集計表【親】.受診者数_11" comment="印刷フィールド" localSheetId="17">便潜血!$BM$16</definedName>
    <definedName name="・事業年報用集計表【親】.受診者数_12" comment="印刷フィールド" localSheetId="2">ＢＭＩ!$BM$17</definedName>
    <definedName name="・事業年報用集計表【親】.受診者数_12" comment="印刷フィールド" localSheetId="18">胃がんリスク検診!$BM$17</definedName>
    <definedName name="・事業年報用集計表【親】.受診者数_12" comment="印刷フィールド" localSheetId="13">肝機能!$BM$17</definedName>
    <definedName name="・事業年報用集計表【親】.受診者数_12" comment="印刷フィールド" localSheetId="10">眼底!$BM$17</definedName>
    <definedName name="・事業年報用集計表【親】.受診者数_12" comment="印刷フィールド" localSheetId="6">胸部Ｘ線!$BM$17</definedName>
    <definedName name="・事業年報用集計表【親】.受診者数_12" comment="印刷フィールド" localSheetId="5">血圧!$BM$17</definedName>
    <definedName name="・事業年報用集計表【親】.受診者数_12" comment="印刷フィールド" localSheetId="12">脂質!$BM$17</definedName>
    <definedName name="・事業年報用集計表【親】.受診者数_12" comment="印刷フィールド" localSheetId="0">受診者数推移!#REF!</definedName>
    <definedName name="・事業年報用集計表【親】.受診者数_12" comment="印刷フィールド" localSheetId="7">上部消化管Ｘ線!$BM$17</definedName>
    <definedName name="・事業年報用集計表【親】.受診者数_12" comment="印刷フィールド" localSheetId="8">心電図!$BM$17</definedName>
    <definedName name="・事業年報用集計表【親】.受診者数_12" comment="印刷フィールド" localSheetId="15">腎機能!$BM$17</definedName>
    <definedName name="・事業年報用集計表【親】.受診者数_12" comment="印刷フィールド" localSheetId="1">総合判定!#REF!</definedName>
    <definedName name="・事業年報用集計表【親】.受診者数_12" comment="印刷フィールド" localSheetId="4">聴力!$BM$17</definedName>
    <definedName name="・事業年報用集計表【親】.受診者数_12" comment="印刷フィールド" localSheetId="11">糖代謝!$BM$17</definedName>
    <definedName name="・事業年報用集計表【親】.受診者数_12" comment="印刷フィールド" localSheetId="16">尿酸!$BM$17</definedName>
    <definedName name="・事業年報用集計表【親】.受診者数_12" comment="印刷フィールド" localSheetId="14">貧血!$BM$17</definedName>
    <definedName name="・事業年報用集計表【親】.受診者数_12" comment="印刷フィールド" localSheetId="3">腹囲!$BM$17</definedName>
    <definedName name="・事業年報用集計表【親】.受診者数_12" comment="印刷フィールド" localSheetId="9">腹部超音波!$BM$17</definedName>
    <definedName name="・事業年報用集計表【親】.受診者数_12" comment="印刷フィールド" localSheetId="17">便潜血!$BM$17</definedName>
    <definedName name="・事業年報用集計表【親】.受診者数_13" comment="印刷フィールド" localSheetId="2">ＢＭＩ!$BW$6</definedName>
    <definedName name="・事業年報用集計表【親】.受診者数_13" comment="印刷フィールド" localSheetId="18">胃がんリスク検診!$BW$6</definedName>
    <definedName name="・事業年報用集計表【親】.受診者数_13" comment="印刷フィールド" localSheetId="13">肝機能!$BW$6</definedName>
    <definedName name="・事業年報用集計表【親】.受診者数_13" comment="印刷フィールド" localSheetId="10">眼底!$BW$6</definedName>
    <definedName name="・事業年報用集計表【親】.受診者数_13" comment="印刷フィールド" localSheetId="6">胸部Ｘ線!$BW$6</definedName>
    <definedName name="・事業年報用集計表【親】.受診者数_13" comment="印刷フィールド" localSheetId="5">血圧!$BW$6</definedName>
    <definedName name="・事業年報用集計表【親】.受診者数_13" comment="印刷フィールド" localSheetId="12">脂質!$BW$6</definedName>
    <definedName name="・事業年報用集計表【親】.受診者数_13" comment="印刷フィールド" localSheetId="0">受診者数推移!#REF!</definedName>
    <definedName name="・事業年報用集計表【親】.受診者数_13" comment="印刷フィールド" localSheetId="7">上部消化管Ｘ線!$BW$6</definedName>
    <definedName name="・事業年報用集計表【親】.受診者数_13" comment="印刷フィールド" localSheetId="8">心電図!$BW$6</definedName>
    <definedName name="・事業年報用集計表【親】.受診者数_13" comment="印刷フィールド" localSheetId="15">腎機能!$BW$6</definedName>
    <definedName name="・事業年報用集計表【親】.受診者数_13" comment="印刷フィールド" localSheetId="1">総合判定!#REF!</definedName>
    <definedName name="・事業年報用集計表【親】.受診者数_13" comment="印刷フィールド" localSheetId="4">聴力!$BW$6</definedName>
    <definedName name="・事業年報用集計表【親】.受診者数_13" comment="印刷フィールド" localSheetId="11">糖代謝!$BW$6</definedName>
    <definedName name="・事業年報用集計表【親】.受診者数_13" comment="印刷フィールド" localSheetId="16">尿酸!$BW$6</definedName>
    <definedName name="・事業年報用集計表【親】.受診者数_13" comment="印刷フィールド" localSheetId="14">貧血!$BW$6</definedName>
    <definedName name="・事業年報用集計表【親】.受診者数_13" comment="印刷フィールド" localSheetId="3">腹囲!$BW$6</definedName>
    <definedName name="・事業年報用集計表【親】.受診者数_13" comment="印刷フィールド" localSheetId="9">腹部超音波!$BW$6</definedName>
    <definedName name="・事業年報用集計表【親】.受診者数_13" comment="印刷フィールド" localSheetId="17">便潜血!$BW$6</definedName>
    <definedName name="・事業年報用集計表【親】.受診者数_14" comment="印刷フィールド" localSheetId="2">ＢＭＩ!$BW$7</definedName>
    <definedName name="・事業年報用集計表【親】.受診者数_14" comment="印刷フィールド" localSheetId="18">胃がんリスク検診!$BW$7</definedName>
    <definedName name="・事業年報用集計表【親】.受診者数_14" comment="印刷フィールド" localSheetId="13">肝機能!$BW$7</definedName>
    <definedName name="・事業年報用集計表【親】.受診者数_14" comment="印刷フィールド" localSheetId="10">眼底!$BW$7</definedName>
    <definedName name="・事業年報用集計表【親】.受診者数_14" comment="印刷フィールド" localSheetId="6">胸部Ｘ線!$BW$7</definedName>
    <definedName name="・事業年報用集計表【親】.受診者数_14" comment="印刷フィールド" localSheetId="5">血圧!$BW$7</definedName>
    <definedName name="・事業年報用集計表【親】.受診者数_14" comment="印刷フィールド" localSheetId="12">脂質!$BW$7</definedName>
    <definedName name="・事業年報用集計表【親】.受診者数_14" comment="印刷フィールド" localSheetId="0">受診者数推移!#REF!</definedName>
    <definedName name="・事業年報用集計表【親】.受診者数_14" comment="印刷フィールド" localSheetId="7">上部消化管Ｘ線!$BW$7</definedName>
    <definedName name="・事業年報用集計表【親】.受診者数_14" comment="印刷フィールド" localSheetId="8">心電図!$BW$7</definedName>
    <definedName name="・事業年報用集計表【親】.受診者数_14" comment="印刷フィールド" localSheetId="15">腎機能!$BW$7</definedName>
    <definedName name="・事業年報用集計表【親】.受診者数_14" comment="印刷フィールド" localSheetId="1">総合判定!#REF!</definedName>
    <definedName name="・事業年報用集計表【親】.受診者数_14" comment="印刷フィールド" localSheetId="4">聴力!$BW$7</definedName>
    <definedName name="・事業年報用集計表【親】.受診者数_14" comment="印刷フィールド" localSheetId="11">糖代謝!$BW$7</definedName>
    <definedName name="・事業年報用集計表【親】.受診者数_14" comment="印刷フィールド" localSheetId="16">尿酸!$BW$7</definedName>
    <definedName name="・事業年報用集計表【親】.受診者数_14" comment="印刷フィールド" localSheetId="14">貧血!$BW$7</definedName>
    <definedName name="・事業年報用集計表【親】.受診者数_14" comment="印刷フィールド" localSheetId="3">腹囲!$BW$7</definedName>
    <definedName name="・事業年報用集計表【親】.受診者数_14" comment="印刷フィールド" localSheetId="9">腹部超音波!$BW$7</definedName>
    <definedName name="・事業年報用集計表【親】.受診者数_14" comment="印刷フィールド" localSheetId="17">便潜血!$BW$7</definedName>
    <definedName name="・事業年報用集計表【親】.受診者数_15" comment="印刷フィールド" localSheetId="2">ＢＭＩ!$BW$8</definedName>
    <definedName name="・事業年報用集計表【親】.受診者数_15" comment="印刷フィールド" localSheetId="18">胃がんリスク検診!$BW$8</definedName>
    <definedName name="・事業年報用集計表【親】.受診者数_15" comment="印刷フィールド" localSheetId="13">肝機能!$BW$8</definedName>
    <definedName name="・事業年報用集計表【親】.受診者数_15" comment="印刷フィールド" localSheetId="10">眼底!$BW$8</definedName>
    <definedName name="・事業年報用集計表【親】.受診者数_15" comment="印刷フィールド" localSheetId="6">胸部Ｘ線!$BW$8</definedName>
    <definedName name="・事業年報用集計表【親】.受診者数_15" comment="印刷フィールド" localSheetId="5">血圧!$BW$8</definedName>
    <definedName name="・事業年報用集計表【親】.受診者数_15" comment="印刷フィールド" localSheetId="12">脂質!$BW$8</definedName>
    <definedName name="・事業年報用集計表【親】.受診者数_15" comment="印刷フィールド" localSheetId="0">受診者数推移!#REF!</definedName>
    <definedName name="・事業年報用集計表【親】.受診者数_15" comment="印刷フィールド" localSheetId="7">上部消化管Ｘ線!$BW$8</definedName>
    <definedName name="・事業年報用集計表【親】.受診者数_15" comment="印刷フィールド" localSheetId="8">心電図!$BW$8</definedName>
    <definedName name="・事業年報用集計表【親】.受診者数_15" comment="印刷フィールド" localSheetId="15">腎機能!$BW$8</definedName>
    <definedName name="・事業年報用集計表【親】.受診者数_15" comment="印刷フィールド" localSheetId="1">総合判定!#REF!</definedName>
    <definedName name="・事業年報用集計表【親】.受診者数_15" comment="印刷フィールド" localSheetId="4">聴力!$BW$8</definedName>
    <definedName name="・事業年報用集計表【親】.受診者数_15" comment="印刷フィールド" localSheetId="11">糖代謝!$BW$8</definedName>
    <definedName name="・事業年報用集計表【親】.受診者数_15" comment="印刷フィールド" localSheetId="16">尿酸!$BW$8</definedName>
    <definedName name="・事業年報用集計表【親】.受診者数_15" comment="印刷フィールド" localSheetId="14">貧血!$BW$8</definedName>
    <definedName name="・事業年報用集計表【親】.受診者数_15" comment="印刷フィールド" localSheetId="3">腹囲!$BW$8</definedName>
    <definedName name="・事業年報用集計表【親】.受診者数_15" comment="印刷フィールド" localSheetId="9">腹部超音波!$BW$8</definedName>
    <definedName name="・事業年報用集計表【親】.受診者数_15" comment="印刷フィールド" localSheetId="17">便潜血!$BW$8</definedName>
    <definedName name="・事業年報用集計表【親】.受診者数_16" comment="印刷フィールド" localSheetId="2">ＢＭＩ!$BW$9</definedName>
    <definedName name="・事業年報用集計表【親】.受診者数_16" comment="印刷フィールド" localSheetId="18">胃がんリスク検診!$BW$9</definedName>
    <definedName name="・事業年報用集計表【親】.受診者数_16" comment="印刷フィールド" localSheetId="13">肝機能!$BW$9</definedName>
    <definedName name="・事業年報用集計表【親】.受診者数_16" comment="印刷フィールド" localSheetId="10">眼底!$BW$9</definedName>
    <definedName name="・事業年報用集計表【親】.受診者数_16" comment="印刷フィールド" localSheetId="6">胸部Ｘ線!$BW$9</definedName>
    <definedName name="・事業年報用集計表【親】.受診者数_16" comment="印刷フィールド" localSheetId="5">血圧!$BW$9</definedName>
    <definedName name="・事業年報用集計表【親】.受診者数_16" comment="印刷フィールド" localSheetId="12">脂質!$BW$9</definedName>
    <definedName name="・事業年報用集計表【親】.受診者数_16" comment="印刷フィールド" localSheetId="0">受診者数推移!#REF!</definedName>
    <definedName name="・事業年報用集計表【親】.受診者数_16" comment="印刷フィールド" localSheetId="7">上部消化管Ｘ線!$BW$9</definedName>
    <definedName name="・事業年報用集計表【親】.受診者数_16" comment="印刷フィールド" localSheetId="8">心電図!$BW$9</definedName>
    <definedName name="・事業年報用集計表【親】.受診者数_16" comment="印刷フィールド" localSheetId="15">腎機能!$BW$9</definedName>
    <definedName name="・事業年報用集計表【親】.受診者数_16" comment="印刷フィールド" localSheetId="1">総合判定!#REF!</definedName>
    <definedName name="・事業年報用集計表【親】.受診者数_16" comment="印刷フィールド" localSheetId="4">聴力!$BW$9</definedName>
    <definedName name="・事業年報用集計表【親】.受診者数_16" comment="印刷フィールド" localSheetId="11">糖代謝!$BW$9</definedName>
    <definedName name="・事業年報用集計表【親】.受診者数_16" comment="印刷フィールド" localSheetId="16">尿酸!$BW$9</definedName>
    <definedName name="・事業年報用集計表【親】.受診者数_16" comment="印刷フィールド" localSheetId="14">貧血!$BW$9</definedName>
    <definedName name="・事業年報用集計表【親】.受診者数_16" comment="印刷フィールド" localSheetId="3">腹囲!$BW$9</definedName>
    <definedName name="・事業年報用集計表【親】.受診者数_16" comment="印刷フィールド" localSheetId="9">腹部超音波!$BW$9</definedName>
    <definedName name="・事業年報用集計表【親】.受診者数_16" comment="印刷フィールド" localSheetId="17">便潜血!$BW$9</definedName>
    <definedName name="・事業年報用集計表【親】.受診者数_17" comment="印刷フィールド" localSheetId="2">ＢＭＩ!$BW$10</definedName>
    <definedName name="・事業年報用集計表【親】.受診者数_17" comment="印刷フィールド" localSheetId="18">胃がんリスク検診!$BW$10</definedName>
    <definedName name="・事業年報用集計表【親】.受診者数_17" comment="印刷フィールド" localSheetId="13">肝機能!$BW$10</definedName>
    <definedName name="・事業年報用集計表【親】.受診者数_17" comment="印刷フィールド" localSheetId="10">眼底!$BW$10</definedName>
    <definedName name="・事業年報用集計表【親】.受診者数_17" comment="印刷フィールド" localSheetId="6">胸部Ｘ線!$BW$10</definedName>
    <definedName name="・事業年報用集計表【親】.受診者数_17" comment="印刷フィールド" localSheetId="5">血圧!$BW$10</definedName>
    <definedName name="・事業年報用集計表【親】.受診者数_17" comment="印刷フィールド" localSheetId="12">脂質!$BW$10</definedName>
    <definedName name="・事業年報用集計表【親】.受診者数_17" comment="印刷フィールド" localSheetId="0">受診者数推移!#REF!</definedName>
    <definedName name="・事業年報用集計表【親】.受診者数_17" comment="印刷フィールド" localSheetId="7">上部消化管Ｘ線!$BW$10</definedName>
    <definedName name="・事業年報用集計表【親】.受診者数_17" comment="印刷フィールド" localSheetId="8">心電図!$BW$10</definedName>
    <definedName name="・事業年報用集計表【親】.受診者数_17" comment="印刷フィールド" localSheetId="15">腎機能!$BW$10</definedName>
    <definedName name="・事業年報用集計表【親】.受診者数_17" comment="印刷フィールド" localSheetId="1">総合判定!#REF!</definedName>
    <definedName name="・事業年報用集計表【親】.受診者数_17" comment="印刷フィールド" localSheetId="4">聴力!$BW$10</definedName>
    <definedName name="・事業年報用集計表【親】.受診者数_17" comment="印刷フィールド" localSheetId="11">糖代謝!$BW$10</definedName>
    <definedName name="・事業年報用集計表【親】.受診者数_17" comment="印刷フィールド" localSheetId="16">尿酸!$BW$10</definedName>
    <definedName name="・事業年報用集計表【親】.受診者数_17" comment="印刷フィールド" localSheetId="14">貧血!$BW$10</definedName>
    <definedName name="・事業年報用集計表【親】.受診者数_17" comment="印刷フィールド" localSheetId="3">腹囲!$BW$10</definedName>
    <definedName name="・事業年報用集計表【親】.受診者数_17" comment="印刷フィールド" localSheetId="9">腹部超音波!$BW$10</definedName>
    <definedName name="・事業年報用集計表【親】.受診者数_17" comment="印刷フィールド" localSheetId="17">便潜血!$BW$10</definedName>
    <definedName name="・事業年報用集計表【親】.受診者数_18" comment="印刷フィールド" localSheetId="2">ＢＭＩ!$BW$11</definedName>
    <definedName name="・事業年報用集計表【親】.受診者数_18" comment="印刷フィールド" localSheetId="18">胃がんリスク検診!$BW$11</definedName>
    <definedName name="・事業年報用集計表【親】.受診者数_18" comment="印刷フィールド" localSheetId="13">肝機能!$BW$11</definedName>
    <definedName name="・事業年報用集計表【親】.受診者数_18" comment="印刷フィールド" localSheetId="10">眼底!$BW$11</definedName>
    <definedName name="・事業年報用集計表【親】.受診者数_18" comment="印刷フィールド" localSheetId="6">胸部Ｘ線!$BW$11</definedName>
    <definedName name="・事業年報用集計表【親】.受診者数_18" comment="印刷フィールド" localSheetId="5">血圧!$BW$11</definedName>
    <definedName name="・事業年報用集計表【親】.受診者数_18" comment="印刷フィールド" localSheetId="12">脂質!$BW$11</definedName>
    <definedName name="・事業年報用集計表【親】.受診者数_18" comment="印刷フィールド" localSheetId="0">受診者数推移!#REF!</definedName>
    <definedName name="・事業年報用集計表【親】.受診者数_18" comment="印刷フィールド" localSheetId="7">上部消化管Ｘ線!$BW$11</definedName>
    <definedName name="・事業年報用集計表【親】.受診者数_18" comment="印刷フィールド" localSheetId="8">心電図!$BW$11</definedName>
    <definedName name="・事業年報用集計表【親】.受診者数_18" comment="印刷フィールド" localSheetId="15">腎機能!$BW$11</definedName>
    <definedName name="・事業年報用集計表【親】.受診者数_18" comment="印刷フィールド" localSheetId="1">総合判定!#REF!</definedName>
    <definedName name="・事業年報用集計表【親】.受診者数_18" comment="印刷フィールド" localSheetId="4">聴力!$BW$11</definedName>
    <definedName name="・事業年報用集計表【親】.受診者数_18" comment="印刷フィールド" localSheetId="11">糖代謝!$BW$11</definedName>
    <definedName name="・事業年報用集計表【親】.受診者数_18" comment="印刷フィールド" localSheetId="16">尿酸!$BW$11</definedName>
    <definedName name="・事業年報用集計表【親】.受診者数_18" comment="印刷フィールド" localSheetId="14">貧血!$BW$11</definedName>
    <definedName name="・事業年報用集計表【親】.受診者数_18" comment="印刷フィールド" localSheetId="3">腹囲!$BW$11</definedName>
    <definedName name="・事業年報用集計表【親】.受診者数_18" comment="印刷フィールド" localSheetId="9">腹部超音波!$BW$11</definedName>
    <definedName name="・事業年報用集計表【親】.受診者数_18" comment="印刷フィールド" localSheetId="17">便潜血!$BW$11</definedName>
    <definedName name="・事業年報用集計表【親】.受診者数_19" comment="印刷フィールド" localSheetId="2">ＢＭＩ!$BW$12</definedName>
    <definedName name="・事業年報用集計表【親】.受診者数_19" comment="印刷フィールド" localSheetId="18">胃がんリスク検診!$BW$12</definedName>
    <definedName name="・事業年報用集計表【親】.受診者数_19" comment="印刷フィールド" localSheetId="13">肝機能!$BW$12</definedName>
    <definedName name="・事業年報用集計表【親】.受診者数_19" comment="印刷フィールド" localSheetId="10">眼底!$BW$12</definedName>
    <definedName name="・事業年報用集計表【親】.受診者数_19" comment="印刷フィールド" localSheetId="6">胸部Ｘ線!$BW$12</definedName>
    <definedName name="・事業年報用集計表【親】.受診者数_19" comment="印刷フィールド" localSheetId="5">血圧!$BW$12</definedName>
    <definedName name="・事業年報用集計表【親】.受診者数_19" comment="印刷フィールド" localSheetId="12">脂質!$BW$12</definedName>
    <definedName name="・事業年報用集計表【親】.受診者数_19" comment="印刷フィールド" localSheetId="0">受診者数推移!#REF!</definedName>
    <definedName name="・事業年報用集計表【親】.受診者数_19" comment="印刷フィールド" localSheetId="7">上部消化管Ｘ線!$BW$12</definedName>
    <definedName name="・事業年報用集計表【親】.受診者数_19" comment="印刷フィールド" localSheetId="8">心電図!$BW$12</definedName>
    <definedName name="・事業年報用集計表【親】.受診者数_19" comment="印刷フィールド" localSheetId="15">腎機能!$BW$12</definedName>
    <definedName name="・事業年報用集計表【親】.受診者数_19" comment="印刷フィールド" localSheetId="1">総合判定!#REF!</definedName>
    <definedName name="・事業年報用集計表【親】.受診者数_19" comment="印刷フィールド" localSheetId="4">聴力!$BW$12</definedName>
    <definedName name="・事業年報用集計表【親】.受診者数_19" comment="印刷フィールド" localSheetId="11">糖代謝!$BW$12</definedName>
    <definedName name="・事業年報用集計表【親】.受診者数_19" comment="印刷フィールド" localSheetId="16">尿酸!$BW$12</definedName>
    <definedName name="・事業年報用集計表【親】.受診者数_19" comment="印刷フィールド" localSheetId="14">貧血!$BW$12</definedName>
    <definedName name="・事業年報用集計表【親】.受診者数_19" comment="印刷フィールド" localSheetId="3">腹囲!$BW$12</definedName>
    <definedName name="・事業年報用集計表【親】.受診者数_19" comment="印刷フィールド" localSheetId="9">腹部超音波!$BW$12</definedName>
    <definedName name="・事業年報用集計表【親】.受診者数_19" comment="印刷フィールド" localSheetId="17">便潜血!$BW$12</definedName>
    <definedName name="・事業年報用集計表【親】.受診者数_2" comment="印刷フィールド" localSheetId="2">ＢＭＩ!$BM$7</definedName>
    <definedName name="・事業年報用集計表【親】.受診者数_2" comment="印刷フィールド" localSheetId="18">胃がんリスク検診!$BM$7</definedName>
    <definedName name="・事業年報用集計表【親】.受診者数_2" comment="印刷フィールド" localSheetId="13">肝機能!$BM$7</definedName>
    <definedName name="・事業年報用集計表【親】.受診者数_2" comment="印刷フィールド" localSheetId="10">眼底!$BM$7</definedName>
    <definedName name="・事業年報用集計表【親】.受診者数_2" comment="印刷フィールド" localSheetId="6">胸部Ｘ線!$BM$7</definedName>
    <definedName name="・事業年報用集計表【親】.受診者数_2" comment="印刷フィールド" localSheetId="5">血圧!$BM$7</definedName>
    <definedName name="・事業年報用集計表【親】.受診者数_2" comment="印刷フィールド" localSheetId="12">脂質!$BM$7</definedName>
    <definedName name="・事業年報用集計表【親】.受診者数_2" comment="印刷フィールド" localSheetId="0">受診者数推移!#REF!</definedName>
    <definedName name="・事業年報用集計表【親】.受診者数_2" comment="印刷フィールド" localSheetId="7">上部消化管Ｘ線!$BM$7</definedName>
    <definedName name="・事業年報用集計表【親】.受診者数_2" comment="印刷フィールド" localSheetId="8">心電図!$BM$7</definedName>
    <definedName name="・事業年報用集計表【親】.受診者数_2" comment="印刷フィールド" localSheetId="15">腎機能!$BM$7</definedName>
    <definedName name="・事業年報用集計表【親】.受診者数_2" comment="印刷フィールド" localSheetId="1">総合判定!#REF!</definedName>
    <definedName name="・事業年報用集計表【親】.受診者数_2" comment="印刷フィールド" localSheetId="4">聴力!$BM$7</definedName>
    <definedName name="・事業年報用集計表【親】.受診者数_2" comment="印刷フィールド" localSheetId="11">糖代謝!$BM$7</definedName>
    <definedName name="・事業年報用集計表【親】.受診者数_2" comment="印刷フィールド" localSheetId="16">尿酸!$BM$7</definedName>
    <definedName name="・事業年報用集計表【親】.受診者数_2" comment="印刷フィールド" localSheetId="14">貧血!$BM$7</definedName>
    <definedName name="・事業年報用集計表【親】.受診者数_2" comment="印刷フィールド" localSheetId="3">腹囲!$BM$7</definedName>
    <definedName name="・事業年報用集計表【親】.受診者数_2" comment="印刷フィールド" localSheetId="9">腹部超音波!$BM$7</definedName>
    <definedName name="・事業年報用集計表【親】.受診者数_2" comment="印刷フィールド" localSheetId="17">便潜血!$BM$7</definedName>
    <definedName name="・事業年報用集計表【親】.受診者数_20" comment="印刷フィールド" localSheetId="2">ＢＭＩ!$BW$13</definedName>
    <definedName name="・事業年報用集計表【親】.受診者数_20" comment="印刷フィールド" localSheetId="18">胃がんリスク検診!$BW$13</definedName>
    <definedName name="・事業年報用集計表【親】.受診者数_20" comment="印刷フィールド" localSheetId="13">肝機能!$BW$13</definedName>
    <definedName name="・事業年報用集計表【親】.受診者数_20" comment="印刷フィールド" localSheetId="10">眼底!$BW$13</definedName>
    <definedName name="・事業年報用集計表【親】.受診者数_20" comment="印刷フィールド" localSheetId="6">胸部Ｘ線!$BW$13</definedName>
    <definedName name="・事業年報用集計表【親】.受診者数_20" comment="印刷フィールド" localSheetId="5">血圧!$BW$13</definedName>
    <definedName name="・事業年報用集計表【親】.受診者数_20" comment="印刷フィールド" localSheetId="12">脂質!$BW$13</definedName>
    <definedName name="・事業年報用集計表【親】.受診者数_20" comment="印刷フィールド" localSheetId="0">受診者数推移!#REF!</definedName>
    <definedName name="・事業年報用集計表【親】.受診者数_20" comment="印刷フィールド" localSheetId="7">上部消化管Ｘ線!$BW$13</definedName>
    <definedName name="・事業年報用集計表【親】.受診者数_20" comment="印刷フィールド" localSheetId="8">心電図!$BW$13</definedName>
    <definedName name="・事業年報用集計表【親】.受診者数_20" comment="印刷フィールド" localSheetId="15">腎機能!$BW$13</definedName>
    <definedName name="・事業年報用集計表【親】.受診者数_20" comment="印刷フィールド" localSheetId="1">総合判定!#REF!</definedName>
    <definedName name="・事業年報用集計表【親】.受診者数_20" comment="印刷フィールド" localSheetId="4">聴力!$BW$13</definedName>
    <definedName name="・事業年報用集計表【親】.受診者数_20" comment="印刷フィールド" localSheetId="11">糖代謝!$BW$13</definedName>
    <definedName name="・事業年報用集計表【親】.受診者数_20" comment="印刷フィールド" localSheetId="16">尿酸!$BW$13</definedName>
    <definedName name="・事業年報用集計表【親】.受診者数_20" comment="印刷フィールド" localSheetId="14">貧血!$BW$13</definedName>
    <definedName name="・事業年報用集計表【親】.受診者数_20" comment="印刷フィールド" localSheetId="3">腹囲!$BW$13</definedName>
    <definedName name="・事業年報用集計表【親】.受診者数_20" comment="印刷フィールド" localSheetId="9">腹部超音波!$BW$13</definedName>
    <definedName name="・事業年報用集計表【親】.受診者数_20" comment="印刷フィールド" localSheetId="17">便潜血!$BW$13</definedName>
    <definedName name="・事業年報用集計表【親】.受診者数_21" comment="印刷フィールド" localSheetId="2">ＢＭＩ!$BW$14</definedName>
    <definedName name="・事業年報用集計表【親】.受診者数_21" comment="印刷フィールド" localSheetId="18">胃がんリスク検診!$BW$14</definedName>
    <definedName name="・事業年報用集計表【親】.受診者数_21" comment="印刷フィールド" localSheetId="13">肝機能!$BW$14</definedName>
    <definedName name="・事業年報用集計表【親】.受診者数_21" comment="印刷フィールド" localSheetId="10">眼底!$BW$14</definedName>
    <definedName name="・事業年報用集計表【親】.受診者数_21" comment="印刷フィールド" localSheetId="6">胸部Ｘ線!$BW$14</definedName>
    <definedName name="・事業年報用集計表【親】.受診者数_21" comment="印刷フィールド" localSheetId="5">血圧!$BW$14</definedName>
    <definedName name="・事業年報用集計表【親】.受診者数_21" comment="印刷フィールド" localSheetId="12">脂質!$BW$14</definedName>
    <definedName name="・事業年報用集計表【親】.受診者数_21" comment="印刷フィールド" localSheetId="0">受診者数推移!#REF!</definedName>
    <definedName name="・事業年報用集計表【親】.受診者数_21" comment="印刷フィールド" localSheetId="7">上部消化管Ｘ線!$BW$14</definedName>
    <definedName name="・事業年報用集計表【親】.受診者数_21" comment="印刷フィールド" localSheetId="8">心電図!$BW$14</definedName>
    <definedName name="・事業年報用集計表【親】.受診者数_21" comment="印刷フィールド" localSheetId="15">腎機能!$BW$14</definedName>
    <definedName name="・事業年報用集計表【親】.受診者数_21" comment="印刷フィールド" localSheetId="1">総合判定!#REF!</definedName>
    <definedName name="・事業年報用集計表【親】.受診者数_21" comment="印刷フィールド" localSheetId="4">聴力!$BW$14</definedName>
    <definedName name="・事業年報用集計表【親】.受診者数_21" comment="印刷フィールド" localSheetId="11">糖代謝!$BW$14</definedName>
    <definedName name="・事業年報用集計表【親】.受診者数_21" comment="印刷フィールド" localSheetId="16">尿酸!$BW$14</definedName>
    <definedName name="・事業年報用集計表【親】.受診者数_21" comment="印刷フィールド" localSheetId="14">貧血!$BW$14</definedName>
    <definedName name="・事業年報用集計表【親】.受診者数_21" comment="印刷フィールド" localSheetId="3">腹囲!$BW$14</definedName>
    <definedName name="・事業年報用集計表【親】.受診者数_21" comment="印刷フィールド" localSheetId="9">腹部超音波!$BW$14</definedName>
    <definedName name="・事業年報用集計表【親】.受診者数_21" comment="印刷フィールド" localSheetId="17">便潜血!$BW$14</definedName>
    <definedName name="・事業年報用集計表【親】.受診者数_22" comment="印刷フィールド" localSheetId="2">ＢＭＩ!$BW$15</definedName>
    <definedName name="・事業年報用集計表【親】.受診者数_22" comment="印刷フィールド" localSheetId="18">胃がんリスク検診!$BW$15</definedName>
    <definedName name="・事業年報用集計表【親】.受診者数_22" comment="印刷フィールド" localSheetId="13">肝機能!$BW$15</definedName>
    <definedName name="・事業年報用集計表【親】.受診者数_22" comment="印刷フィールド" localSheetId="10">眼底!$BW$15</definedName>
    <definedName name="・事業年報用集計表【親】.受診者数_22" comment="印刷フィールド" localSheetId="6">胸部Ｘ線!$BW$15</definedName>
    <definedName name="・事業年報用集計表【親】.受診者数_22" comment="印刷フィールド" localSheetId="5">血圧!$BW$15</definedName>
    <definedName name="・事業年報用集計表【親】.受診者数_22" comment="印刷フィールド" localSheetId="12">脂質!$BW$15</definedName>
    <definedName name="・事業年報用集計表【親】.受診者数_22" comment="印刷フィールド" localSheetId="0">受診者数推移!#REF!</definedName>
    <definedName name="・事業年報用集計表【親】.受診者数_22" comment="印刷フィールド" localSheetId="7">上部消化管Ｘ線!$BW$15</definedName>
    <definedName name="・事業年報用集計表【親】.受診者数_22" comment="印刷フィールド" localSheetId="8">心電図!$BW$15</definedName>
    <definedName name="・事業年報用集計表【親】.受診者数_22" comment="印刷フィールド" localSheetId="15">腎機能!$BW$15</definedName>
    <definedName name="・事業年報用集計表【親】.受診者数_22" comment="印刷フィールド" localSheetId="1">総合判定!#REF!</definedName>
    <definedName name="・事業年報用集計表【親】.受診者数_22" comment="印刷フィールド" localSheetId="4">聴力!$BW$15</definedName>
    <definedName name="・事業年報用集計表【親】.受診者数_22" comment="印刷フィールド" localSheetId="11">糖代謝!$BW$15</definedName>
    <definedName name="・事業年報用集計表【親】.受診者数_22" comment="印刷フィールド" localSheetId="16">尿酸!$BW$15</definedName>
    <definedName name="・事業年報用集計表【親】.受診者数_22" comment="印刷フィールド" localSheetId="14">貧血!$BW$15</definedName>
    <definedName name="・事業年報用集計表【親】.受診者数_22" comment="印刷フィールド" localSheetId="3">腹囲!$BW$15</definedName>
    <definedName name="・事業年報用集計表【親】.受診者数_22" comment="印刷フィールド" localSheetId="9">腹部超音波!$BW$15</definedName>
    <definedName name="・事業年報用集計表【親】.受診者数_22" comment="印刷フィールド" localSheetId="17">便潜血!$BW$15</definedName>
    <definedName name="・事業年報用集計表【親】.受診者数_23" comment="印刷フィールド" localSheetId="2">ＢＭＩ!$BW$16</definedName>
    <definedName name="・事業年報用集計表【親】.受診者数_23" comment="印刷フィールド" localSheetId="18">胃がんリスク検診!$BW$16</definedName>
    <definedName name="・事業年報用集計表【親】.受診者数_23" comment="印刷フィールド" localSheetId="13">肝機能!$BW$16</definedName>
    <definedName name="・事業年報用集計表【親】.受診者数_23" comment="印刷フィールド" localSheetId="10">眼底!$BW$16</definedName>
    <definedName name="・事業年報用集計表【親】.受診者数_23" comment="印刷フィールド" localSheetId="6">胸部Ｘ線!$BW$16</definedName>
    <definedName name="・事業年報用集計表【親】.受診者数_23" comment="印刷フィールド" localSheetId="5">血圧!$BW$16</definedName>
    <definedName name="・事業年報用集計表【親】.受診者数_23" comment="印刷フィールド" localSheetId="12">脂質!$BW$16</definedName>
    <definedName name="・事業年報用集計表【親】.受診者数_23" comment="印刷フィールド" localSheetId="0">受診者数推移!#REF!</definedName>
    <definedName name="・事業年報用集計表【親】.受診者数_23" comment="印刷フィールド" localSheetId="7">上部消化管Ｘ線!$BW$16</definedName>
    <definedName name="・事業年報用集計表【親】.受診者数_23" comment="印刷フィールド" localSheetId="8">心電図!$BW$16</definedName>
    <definedName name="・事業年報用集計表【親】.受診者数_23" comment="印刷フィールド" localSheetId="15">腎機能!$BW$16</definedName>
    <definedName name="・事業年報用集計表【親】.受診者数_23" comment="印刷フィールド" localSheetId="1">総合判定!#REF!</definedName>
    <definedName name="・事業年報用集計表【親】.受診者数_23" comment="印刷フィールド" localSheetId="4">聴力!$BW$16</definedName>
    <definedName name="・事業年報用集計表【親】.受診者数_23" comment="印刷フィールド" localSheetId="11">糖代謝!$BW$16</definedName>
    <definedName name="・事業年報用集計表【親】.受診者数_23" comment="印刷フィールド" localSheetId="16">尿酸!$BW$16</definedName>
    <definedName name="・事業年報用集計表【親】.受診者数_23" comment="印刷フィールド" localSheetId="14">貧血!$BW$16</definedName>
    <definedName name="・事業年報用集計表【親】.受診者数_23" comment="印刷フィールド" localSheetId="3">腹囲!$BW$16</definedName>
    <definedName name="・事業年報用集計表【親】.受診者数_23" comment="印刷フィールド" localSheetId="9">腹部超音波!$BW$16</definedName>
    <definedName name="・事業年報用集計表【親】.受診者数_23" comment="印刷フィールド" localSheetId="17">便潜血!$BW$16</definedName>
    <definedName name="・事業年報用集計表【親】.受診者数_24" comment="印刷フィールド" localSheetId="2">ＢＭＩ!$BW$17</definedName>
    <definedName name="・事業年報用集計表【親】.受診者数_24" comment="印刷フィールド" localSheetId="18">胃がんリスク検診!$BW$17</definedName>
    <definedName name="・事業年報用集計表【親】.受診者数_24" comment="印刷フィールド" localSheetId="13">肝機能!$BW$17</definedName>
    <definedName name="・事業年報用集計表【親】.受診者数_24" comment="印刷フィールド" localSheetId="10">眼底!$BW$17</definedName>
    <definedName name="・事業年報用集計表【親】.受診者数_24" comment="印刷フィールド" localSheetId="6">胸部Ｘ線!$BW$17</definedName>
    <definedName name="・事業年報用集計表【親】.受診者数_24" comment="印刷フィールド" localSheetId="5">血圧!$BW$17</definedName>
    <definedName name="・事業年報用集計表【親】.受診者数_24" comment="印刷フィールド" localSheetId="12">脂質!$BW$17</definedName>
    <definedName name="・事業年報用集計表【親】.受診者数_24" comment="印刷フィールド" localSheetId="0">受診者数推移!#REF!</definedName>
    <definedName name="・事業年報用集計表【親】.受診者数_24" comment="印刷フィールド" localSheetId="7">上部消化管Ｘ線!$BW$17</definedName>
    <definedName name="・事業年報用集計表【親】.受診者数_24" comment="印刷フィールド" localSheetId="8">心電図!$BW$17</definedName>
    <definedName name="・事業年報用集計表【親】.受診者数_24" comment="印刷フィールド" localSheetId="15">腎機能!$BW$17</definedName>
    <definedName name="・事業年報用集計表【親】.受診者数_24" comment="印刷フィールド" localSheetId="1">総合判定!#REF!</definedName>
    <definedName name="・事業年報用集計表【親】.受診者数_24" comment="印刷フィールド" localSheetId="4">聴力!$BW$17</definedName>
    <definedName name="・事業年報用集計表【親】.受診者数_24" comment="印刷フィールド" localSheetId="11">糖代謝!$BW$17</definedName>
    <definedName name="・事業年報用集計表【親】.受診者数_24" comment="印刷フィールド" localSheetId="16">尿酸!$BW$17</definedName>
    <definedName name="・事業年報用集計表【親】.受診者数_24" comment="印刷フィールド" localSheetId="14">貧血!$BW$17</definedName>
    <definedName name="・事業年報用集計表【親】.受診者数_24" comment="印刷フィールド" localSheetId="3">腹囲!$BW$17</definedName>
    <definedName name="・事業年報用集計表【親】.受診者数_24" comment="印刷フィールド" localSheetId="9">腹部超音波!$BW$17</definedName>
    <definedName name="・事業年報用集計表【親】.受診者数_24" comment="印刷フィールド" localSheetId="17">便潜血!$BW$17</definedName>
    <definedName name="・事業年報用集計表【親】.受診者数_3" comment="印刷フィールド" localSheetId="2">ＢＭＩ!$BM$8</definedName>
    <definedName name="・事業年報用集計表【親】.受診者数_3" comment="印刷フィールド" localSheetId="18">胃がんリスク検診!$BM$8</definedName>
    <definedName name="・事業年報用集計表【親】.受診者数_3" comment="印刷フィールド" localSheetId="13">肝機能!$BM$8</definedName>
    <definedName name="・事業年報用集計表【親】.受診者数_3" comment="印刷フィールド" localSheetId="10">眼底!$BM$8</definedName>
    <definedName name="・事業年報用集計表【親】.受診者数_3" comment="印刷フィールド" localSheetId="6">胸部Ｘ線!$BM$8</definedName>
    <definedName name="・事業年報用集計表【親】.受診者数_3" comment="印刷フィールド" localSheetId="5">血圧!$BM$8</definedName>
    <definedName name="・事業年報用集計表【親】.受診者数_3" comment="印刷フィールド" localSheetId="12">脂質!$BM$8</definedName>
    <definedName name="・事業年報用集計表【親】.受診者数_3" comment="印刷フィールド" localSheetId="0">受診者数推移!#REF!</definedName>
    <definedName name="・事業年報用集計表【親】.受診者数_3" comment="印刷フィールド" localSheetId="7">上部消化管Ｘ線!$BM$8</definedName>
    <definedName name="・事業年報用集計表【親】.受診者数_3" comment="印刷フィールド" localSheetId="8">心電図!$BM$8</definedName>
    <definedName name="・事業年報用集計表【親】.受診者数_3" comment="印刷フィールド" localSheetId="15">腎機能!$BM$8</definedName>
    <definedName name="・事業年報用集計表【親】.受診者数_3" comment="印刷フィールド" localSheetId="1">総合判定!#REF!</definedName>
    <definedName name="・事業年報用集計表【親】.受診者数_3" comment="印刷フィールド" localSheetId="4">聴力!$BM$8</definedName>
    <definedName name="・事業年報用集計表【親】.受診者数_3" comment="印刷フィールド" localSheetId="11">糖代謝!$BM$8</definedName>
    <definedName name="・事業年報用集計表【親】.受診者数_3" comment="印刷フィールド" localSheetId="16">尿酸!$BM$8</definedName>
    <definedName name="・事業年報用集計表【親】.受診者数_3" comment="印刷フィールド" localSheetId="14">貧血!$BM$8</definedName>
    <definedName name="・事業年報用集計表【親】.受診者数_3" comment="印刷フィールド" localSheetId="3">腹囲!$BM$8</definedName>
    <definedName name="・事業年報用集計表【親】.受診者数_3" comment="印刷フィールド" localSheetId="9">腹部超音波!$BM$8</definedName>
    <definedName name="・事業年報用集計表【親】.受診者数_3" comment="印刷フィールド" localSheetId="17">便潜血!$BM$8</definedName>
    <definedName name="・事業年報用集計表【親】.受診者数_4" comment="印刷フィールド" localSheetId="2">ＢＭＩ!$BM$9</definedName>
    <definedName name="・事業年報用集計表【親】.受診者数_4" comment="印刷フィールド" localSheetId="18">胃がんリスク検診!$BM$9</definedName>
    <definedName name="・事業年報用集計表【親】.受診者数_4" comment="印刷フィールド" localSheetId="13">肝機能!$BM$9</definedName>
    <definedName name="・事業年報用集計表【親】.受診者数_4" comment="印刷フィールド" localSheetId="10">眼底!$BM$9</definedName>
    <definedName name="・事業年報用集計表【親】.受診者数_4" comment="印刷フィールド" localSheetId="6">胸部Ｘ線!$BM$9</definedName>
    <definedName name="・事業年報用集計表【親】.受診者数_4" comment="印刷フィールド" localSheetId="5">血圧!$BM$9</definedName>
    <definedName name="・事業年報用集計表【親】.受診者数_4" comment="印刷フィールド" localSheetId="12">脂質!$BM$9</definedName>
    <definedName name="・事業年報用集計表【親】.受診者数_4" comment="印刷フィールド" localSheetId="0">受診者数推移!#REF!</definedName>
    <definedName name="・事業年報用集計表【親】.受診者数_4" comment="印刷フィールド" localSheetId="7">上部消化管Ｘ線!$BM$9</definedName>
    <definedName name="・事業年報用集計表【親】.受診者数_4" comment="印刷フィールド" localSheetId="8">心電図!$BM$9</definedName>
    <definedName name="・事業年報用集計表【親】.受診者数_4" comment="印刷フィールド" localSheetId="15">腎機能!$BM$9</definedName>
    <definedName name="・事業年報用集計表【親】.受診者数_4" comment="印刷フィールド" localSheetId="1">総合判定!#REF!</definedName>
    <definedName name="・事業年報用集計表【親】.受診者数_4" comment="印刷フィールド" localSheetId="4">聴力!$BM$9</definedName>
    <definedName name="・事業年報用集計表【親】.受診者数_4" comment="印刷フィールド" localSheetId="11">糖代謝!$BM$9</definedName>
    <definedName name="・事業年報用集計表【親】.受診者数_4" comment="印刷フィールド" localSheetId="16">尿酸!$BM$9</definedName>
    <definedName name="・事業年報用集計表【親】.受診者数_4" comment="印刷フィールド" localSheetId="14">貧血!$BM$9</definedName>
    <definedName name="・事業年報用集計表【親】.受診者数_4" comment="印刷フィールド" localSheetId="3">腹囲!$BM$9</definedName>
    <definedName name="・事業年報用集計表【親】.受診者数_4" comment="印刷フィールド" localSheetId="9">腹部超音波!$BM$9</definedName>
    <definedName name="・事業年報用集計表【親】.受診者数_4" comment="印刷フィールド" localSheetId="17">便潜血!$BM$9</definedName>
    <definedName name="・事業年報用集計表【親】.受診者数_5" comment="印刷フィールド" localSheetId="2">ＢＭＩ!$BM$10</definedName>
    <definedName name="・事業年報用集計表【親】.受診者数_5" comment="印刷フィールド" localSheetId="18">胃がんリスク検診!$BM$10</definedName>
    <definedName name="・事業年報用集計表【親】.受診者数_5" comment="印刷フィールド" localSheetId="13">肝機能!$BM$10</definedName>
    <definedName name="・事業年報用集計表【親】.受診者数_5" comment="印刷フィールド" localSheetId="10">眼底!$BM$10</definedName>
    <definedName name="・事業年報用集計表【親】.受診者数_5" comment="印刷フィールド" localSheetId="6">胸部Ｘ線!$BM$10</definedName>
    <definedName name="・事業年報用集計表【親】.受診者数_5" comment="印刷フィールド" localSheetId="5">血圧!$BM$10</definedName>
    <definedName name="・事業年報用集計表【親】.受診者数_5" comment="印刷フィールド" localSheetId="12">脂質!$BM$10</definedName>
    <definedName name="・事業年報用集計表【親】.受診者数_5" comment="印刷フィールド" localSheetId="0">受診者数推移!#REF!</definedName>
    <definedName name="・事業年報用集計表【親】.受診者数_5" comment="印刷フィールド" localSheetId="7">上部消化管Ｘ線!$BM$10</definedName>
    <definedName name="・事業年報用集計表【親】.受診者数_5" comment="印刷フィールド" localSheetId="8">心電図!$BM$10</definedName>
    <definedName name="・事業年報用集計表【親】.受診者数_5" comment="印刷フィールド" localSheetId="15">腎機能!$BM$10</definedName>
    <definedName name="・事業年報用集計表【親】.受診者数_5" comment="印刷フィールド" localSheetId="1">総合判定!#REF!</definedName>
    <definedName name="・事業年報用集計表【親】.受診者数_5" comment="印刷フィールド" localSheetId="4">聴力!$BM$10</definedName>
    <definedName name="・事業年報用集計表【親】.受診者数_5" comment="印刷フィールド" localSheetId="11">糖代謝!$BM$10</definedName>
    <definedName name="・事業年報用集計表【親】.受診者数_5" comment="印刷フィールド" localSheetId="16">尿酸!$BM$10</definedName>
    <definedName name="・事業年報用集計表【親】.受診者数_5" comment="印刷フィールド" localSheetId="14">貧血!$BM$10</definedName>
    <definedName name="・事業年報用集計表【親】.受診者数_5" comment="印刷フィールド" localSheetId="3">腹囲!$BM$10</definedName>
    <definedName name="・事業年報用集計表【親】.受診者数_5" comment="印刷フィールド" localSheetId="9">腹部超音波!$BM$10</definedName>
    <definedName name="・事業年報用集計表【親】.受診者数_5" comment="印刷フィールド" localSheetId="17">便潜血!$BM$10</definedName>
    <definedName name="・事業年報用集計表【親】.受診者数_6" comment="印刷フィールド" localSheetId="2">ＢＭＩ!$BM$11</definedName>
    <definedName name="・事業年報用集計表【親】.受診者数_6" comment="印刷フィールド" localSheetId="18">胃がんリスク検診!$BM$11</definedName>
    <definedName name="・事業年報用集計表【親】.受診者数_6" comment="印刷フィールド" localSheetId="13">肝機能!$BM$11</definedName>
    <definedName name="・事業年報用集計表【親】.受診者数_6" comment="印刷フィールド" localSheetId="10">眼底!$BM$11</definedName>
    <definedName name="・事業年報用集計表【親】.受診者数_6" comment="印刷フィールド" localSheetId="6">胸部Ｘ線!$BM$11</definedName>
    <definedName name="・事業年報用集計表【親】.受診者数_6" comment="印刷フィールド" localSheetId="5">血圧!$BM$11</definedName>
    <definedName name="・事業年報用集計表【親】.受診者数_6" comment="印刷フィールド" localSheetId="12">脂質!$BM$11</definedName>
    <definedName name="・事業年報用集計表【親】.受診者数_6" comment="印刷フィールド" localSheetId="0">受診者数推移!#REF!</definedName>
    <definedName name="・事業年報用集計表【親】.受診者数_6" comment="印刷フィールド" localSheetId="7">上部消化管Ｘ線!$BM$11</definedName>
    <definedName name="・事業年報用集計表【親】.受診者数_6" comment="印刷フィールド" localSheetId="8">心電図!$BM$11</definedName>
    <definedName name="・事業年報用集計表【親】.受診者数_6" comment="印刷フィールド" localSheetId="15">腎機能!$BM$11</definedName>
    <definedName name="・事業年報用集計表【親】.受診者数_6" comment="印刷フィールド" localSheetId="1">総合判定!#REF!</definedName>
    <definedName name="・事業年報用集計表【親】.受診者数_6" comment="印刷フィールド" localSheetId="4">聴力!$BM$11</definedName>
    <definedName name="・事業年報用集計表【親】.受診者数_6" comment="印刷フィールド" localSheetId="11">糖代謝!$BM$11</definedName>
    <definedName name="・事業年報用集計表【親】.受診者数_6" comment="印刷フィールド" localSheetId="16">尿酸!$BM$11</definedName>
    <definedName name="・事業年報用集計表【親】.受診者数_6" comment="印刷フィールド" localSheetId="14">貧血!$BM$11</definedName>
    <definedName name="・事業年報用集計表【親】.受診者数_6" comment="印刷フィールド" localSheetId="3">腹囲!$BM$11</definedName>
    <definedName name="・事業年報用集計表【親】.受診者数_6" comment="印刷フィールド" localSheetId="9">腹部超音波!$BM$11</definedName>
    <definedName name="・事業年報用集計表【親】.受診者数_6" comment="印刷フィールド" localSheetId="17">便潜血!$BM$11</definedName>
    <definedName name="・事業年報用集計表【親】.受診者数_7" comment="印刷フィールド" localSheetId="2">ＢＭＩ!$BM$12</definedName>
    <definedName name="・事業年報用集計表【親】.受診者数_7" comment="印刷フィールド" localSheetId="18">胃がんリスク検診!$BM$12</definedName>
    <definedName name="・事業年報用集計表【親】.受診者数_7" comment="印刷フィールド" localSheetId="13">肝機能!$BM$12</definedName>
    <definedName name="・事業年報用集計表【親】.受診者数_7" comment="印刷フィールド" localSheetId="10">眼底!$BM$12</definedName>
    <definedName name="・事業年報用集計表【親】.受診者数_7" comment="印刷フィールド" localSheetId="6">胸部Ｘ線!$BM$12</definedName>
    <definedName name="・事業年報用集計表【親】.受診者数_7" comment="印刷フィールド" localSheetId="5">血圧!$BM$12</definedName>
    <definedName name="・事業年報用集計表【親】.受診者数_7" comment="印刷フィールド" localSheetId="12">脂質!$BM$12</definedName>
    <definedName name="・事業年報用集計表【親】.受診者数_7" comment="印刷フィールド" localSheetId="0">受診者数推移!#REF!</definedName>
    <definedName name="・事業年報用集計表【親】.受診者数_7" comment="印刷フィールド" localSheetId="7">上部消化管Ｘ線!$BM$12</definedName>
    <definedName name="・事業年報用集計表【親】.受診者数_7" comment="印刷フィールド" localSheetId="8">心電図!$BM$12</definedName>
    <definedName name="・事業年報用集計表【親】.受診者数_7" comment="印刷フィールド" localSheetId="15">腎機能!$BM$12</definedName>
    <definedName name="・事業年報用集計表【親】.受診者数_7" comment="印刷フィールド" localSheetId="1">総合判定!#REF!</definedName>
    <definedName name="・事業年報用集計表【親】.受診者数_7" comment="印刷フィールド" localSheetId="4">聴力!$BM$12</definedName>
    <definedName name="・事業年報用集計表【親】.受診者数_7" comment="印刷フィールド" localSheetId="11">糖代謝!$BM$12</definedName>
    <definedName name="・事業年報用集計表【親】.受診者数_7" comment="印刷フィールド" localSheetId="16">尿酸!$BM$12</definedName>
    <definedName name="・事業年報用集計表【親】.受診者数_7" comment="印刷フィールド" localSheetId="14">貧血!$BM$12</definedName>
    <definedName name="・事業年報用集計表【親】.受診者数_7" comment="印刷フィールド" localSheetId="3">腹囲!$BM$12</definedName>
    <definedName name="・事業年報用集計表【親】.受診者数_7" comment="印刷フィールド" localSheetId="9">腹部超音波!$BM$12</definedName>
    <definedName name="・事業年報用集計表【親】.受診者数_7" comment="印刷フィールド" localSheetId="17">便潜血!$BM$12</definedName>
    <definedName name="・事業年報用集計表【親】.受診者数_8" comment="印刷フィールド" localSheetId="2">ＢＭＩ!$BM$13</definedName>
    <definedName name="・事業年報用集計表【親】.受診者数_8" comment="印刷フィールド" localSheetId="18">胃がんリスク検診!$BM$13</definedName>
    <definedName name="・事業年報用集計表【親】.受診者数_8" comment="印刷フィールド" localSheetId="13">肝機能!$BM$13</definedName>
    <definedName name="・事業年報用集計表【親】.受診者数_8" comment="印刷フィールド" localSheetId="10">眼底!$BM$13</definedName>
    <definedName name="・事業年報用集計表【親】.受診者数_8" comment="印刷フィールド" localSheetId="6">胸部Ｘ線!$BM$13</definedName>
    <definedName name="・事業年報用集計表【親】.受診者数_8" comment="印刷フィールド" localSheetId="5">血圧!$BM$13</definedName>
    <definedName name="・事業年報用集計表【親】.受診者数_8" comment="印刷フィールド" localSheetId="12">脂質!$BM$13</definedName>
    <definedName name="・事業年報用集計表【親】.受診者数_8" comment="印刷フィールド" localSheetId="0">受診者数推移!#REF!</definedName>
    <definedName name="・事業年報用集計表【親】.受診者数_8" comment="印刷フィールド" localSheetId="7">上部消化管Ｘ線!$BM$13</definedName>
    <definedName name="・事業年報用集計表【親】.受診者数_8" comment="印刷フィールド" localSheetId="8">心電図!$BM$13</definedName>
    <definedName name="・事業年報用集計表【親】.受診者数_8" comment="印刷フィールド" localSheetId="15">腎機能!$BM$13</definedName>
    <definedName name="・事業年報用集計表【親】.受診者数_8" comment="印刷フィールド" localSheetId="1">総合判定!#REF!</definedName>
    <definedName name="・事業年報用集計表【親】.受診者数_8" comment="印刷フィールド" localSheetId="4">聴力!$BM$13</definedName>
    <definedName name="・事業年報用集計表【親】.受診者数_8" comment="印刷フィールド" localSheetId="11">糖代謝!$BM$13</definedName>
    <definedName name="・事業年報用集計表【親】.受診者数_8" comment="印刷フィールド" localSheetId="16">尿酸!$BM$13</definedName>
    <definedName name="・事業年報用集計表【親】.受診者数_8" comment="印刷フィールド" localSheetId="14">貧血!$BM$13</definedName>
    <definedName name="・事業年報用集計表【親】.受診者数_8" comment="印刷フィールド" localSheetId="3">腹囲!$BM$13</definedName>
    <definedName name="・事業年報用集計表【親】.受診者数_8" comment="印刷フィールド" localSheetId="9">腹部超音波!$BM$13</definedName>
    <definedName name="・事業年報用集計表【親】.受診者数_8" comment="印刷フィールド" localSheetId="17">便潜血!$BM$13</definedName>
    <definedName name="・事業年報用集計表【親】.受診者数_9" comment="印刷フィールド" localSheetId="2">ＢＭＩ!$BM$14</definedName>
    <definedName name="・事業年報用集計表【親】.受診者数_9" comment="印刷フィールド" localSheetId="18">胃がんリスク検診!$BM$14</definedName>
    <definedName name="・事業年報用集計表【親】.受診者数_9" comment="印刷フィールド" localSheetId="13">肝機能!$BM$14</definedName>
    <definedName name="・事業年報用集計表【親】.受診者数_9" comment="印刷フィールド" localSheetId="10">眼底!$BM$14</definedName>
    <definedName name="・事業年報用集計表【親】.受診者数_9" comment="印刷フィールド" localSheetId="6">胸部Ｘ線!$BM$14</definedName>
    <definedName name="・事業年報用集計表【親】.受診者数_9" comment="印刷フィールド" localSheetId="5">血圧!$BM$14</definedName>
    <definedName name="・事業年報用集計表【親】.受診者数_9" comment="印刷フィールド" localSheetId="12">脂質!$BM$14</definedName>
    <definedName name="・事業年報用集計表【親】.受診者数_9" comment="印刷フィールド" localSheetId="0">受診者数推移!#REF!</definedName>
    <definedName name="・事業年報用集計表【親】.受診者数_9" comment="印刷フィールド" localSheetId="7">上部消化管Ｘ線!$BM$14</definedName>
    <definedName name="・事業年報用集計表【親】.受診者数_9" comment="印刷フィールド" localSheetId="8">心電図!$BM$14</definedName>
    <definedName name="・事業年報用集計表【親】.受診者数_9" comment="印刷フィールド" localSheetId="15">腎機能!$BM$14</definedName>
    <definedName name="・事業年報用集計表【親】.受診者数_9" comment="印刷フィールド" localSheetId="1">総合判定!#REF!</definedName>
    <definedName name="・事業年報用集計表【親】.受診者数_9" comment="印刷フィールド" localSheetId="4">聴力!$BM$14</definedName>
    <definedName name="・事業年報用集計表【親】.受診者数_9" comment="印刷フィールド" localSheetId="11">糖代謝!$BM$14</definedName>
    <definedName name="・事業年報用集計表【親】.受診者数_9" comment="印刷フィールド" localSheetId="16">尿酸!$BM$14</definedName>
    <definedName name="・事業年報用集計表【親】.受診者数_9" comment="印刷フィールド" localSheetId="14">貧血!$BM$14</definedName>
    <definedName name="・事業年報用集計表【親】.受診者数_9" comment="印刷フィールド" localSheetId="3">腹囲!$BM$14</definedName>
    <definedName name="・事業年報用集計表【親】.受診者数_9" comment="印刷フィールド" localSheetId="9">腹部超音波!$BM$14</definedName>
    <definedName name="・事業年報用集計表【親】.受診者数_9" comment="印刷フィールド" localSheetId="17">便潜血!$BM$14</definedName>
    <definedName name="・事業年報用集計表【親】.設定値_1" comment="印刷フィールド" localSheetId="2">ＢＭＩ!$A$2</definedName>
    <definedName name="・事業年報用集計表【親】.設定値_1" comment="印刷フィールド" localSheetId="18">胃がんリスク検診!$A$2</definedName>
    <definedName name="・事業年報用集計表【親】.設定値_1" comment="印刷フィールド" localSheetId="13">肝機能!$A$2</definedName>
    <definedName name="・事業年報用集計表【親】.設定値_1" comment="印刷フィールド" localSheetId="10">眼底!$A$2</definedName>
    <definedName name="・事業年報用集計表【親】.設定値_1" comment="印刷フィールド" localSheetId="6">胸部Ｘ線!$A$2</definedName>
    <definedName name="・事業年報用集計表【親】.設定値_1" comment="印刷フィールド" localSheetId="5">血圧!$A$2</definedName>
    <definedName name="・事業年報用集計表【親】.設定値_1" comment="印刷フィールド" localSheetId="12">脂質!$A$2</definedName>
    <definedName name="・事業年報用集計表【親】.設定値_1" comment="印刷フィールド" localSheetId="0">受診者数推移!#REF!</definedName>
    <definedName name="・事業年報用集計表【親】.設定値_1" comment="印刷フィールド" localSheetId="7">上部消化管Ｘ線!$A$2</definedName>
    <definedName name="・事業年報用集計表【親】.設定値_1" comment="印刷フィールド" localSheetId="8">心電図!$A$2</definedName>
    <definedName name="・事業年報用集計表【親】.設定値_1" comment="印刷フィールド" localSheetId="15">腎機能!$A$2</definedName>
    <definedName name="・事業年報用集計表【親】.設定値_1" comment="印刷フィールド" localSheetId="1">総合判定!#REF!</definedName>
    <definedName name="・事業年報用集計表【親】.設定値_1" comment="印刷フィールド" localSheetId="4">聴力!$A$2</definedName>
    <definedName name="・事業年報用集計表【親】.設定値_1" comment="印刷フィールド" localSheetId="11">糖代謝!$A$2</definedName>
    <definedName name="・事業年報用集計表【親】.設定値_1" comment="印刷フィールド" localSheetId="16">尿酸!$A$2</definedName>
    <definedName name="・事業年報用集計表【親】.設定値_1" comment="印刷フィールド" localSheetId="14">貧血!$A$2</definedName>
    <definedName name="・事業年報用集計表【親】.設定値_1" comment="印刷フィールド" localSheetId="3">腹囲!$A$2</definedName>
    <definedName name="・事業年報用集計表【親】.設定値_1" comment="印刷フィールド" localSheetId="9">腹部超音波!$A$2</definedName>
    <definedName name="・事業年報用集計表【親】.設定値_1" comment="印刷フィールド" localSheetId="17">便潜血!$A$2</definedName>
    <definedName name="・事業年報用集計表【親】.対象判定区分_1" comment="印刷フィールド" localSheetId="2">ＢＭＩ!$BN$23</definedName>
    <definedName name="・事業年報用集計表【親】.対象判定区分_1" comment="印刷フィールド" localSheetId="18">胃がんリスク検診!$BN$23</definedName>
    <definedName name="・事業年報用集計表【親】.対象判定区分_1" comment="印刷フィールド" localSheetId="13">肝機能!$BN$23</definedName>
    <definedName name="・事業年報用集計表【親】.対象判定区分_1" comment="印刷フィールド" localSheetId="10">眼底!$BN$23</definedName>
    <definedName name="・事業年報用集計表【親】.対象判定区分_1" comment="印刷フィールド" localSheetId="6">胸部Ｘ線!$BN$23</definedName>
    <definedName name="・事業年報用集計表【親】.対象判定区分_1" comment="印刷フィールド" localSheetId="5">血圧!$BN$23</definedName>
    <definedName name="・事業年報用集計表【親】.対象判定区分_1" comment="印刷フィールド" localSheetId="12">脂質!$BN$23</definedName>
    <definedName name="・事業年報用集計表【親】.対象判定区分_1" comment="印刷フィールド" localSheetId="0">受診者数推移!#REF!</definedName>
    <definedName name="・事業年報用集計表【親】.対象判定区分_1" comment="印刷フィールド" localSheetId="7">上部消化管Ｘ線!$BN$23</definedName>
    <definedName name="・事業年報用集計表【親】.対象判定区分_1" comment="印刷フィールド" localSheetId="8">心電図!$BN$23</definedName>
    <definedName name="・事業年報用集計表【親】.対象判定区分_1" comment="印刷フィールド" localSheetId="15">腎機能!$BN$23</definedName>
    <definedName name="・事業年報用集計表【親】.対象判定区分_1" comment="印刷フィールド" localSheetId="1">総合判定!#REF!</definedName>
    <definedName name="・事業年報用集計表【親】.対象判定区分_1" comment="印刷フィールド" localSheetId="4">聴力!$BN$23</definedName>
    <definedName name="・事業年報用集計表【親】.対象判定区分_1" comment="印刷フィールド" localSheetId="11">糖代謝!$BN$23</definedName>
    <definedName name="・事業年報用集計表【親】.対象判定区分_1" comment="印刷フィールド" localSheetId="16">尿酸!$BN$23</definedName>
    <definedName name="・事業年報用集計表【親】.対象判定区分_1" comment="印刷フィールド" localSheetId="14">貧血!$BN$23</definedName>
    <definedName name="・事業年報用集計表【親】.対象判定区分_1" comment="印刷フィールド" localSheetId="3">腹囲!$BN$23</definedName>
    <definedName name="・事業年報用集計表【親】.対象判定区分_1" comment="印刷フィールド" localSheetId="9">腹部超音波!$BN$23</definedName>
    <definedName name="・事業年報用集計表【親】.対象判定区分_1" comment="印刷フィールド" localSheetId="17">便潜血!$BN$23</definedName>
    <definedName name="・事業年報用集計表【親】.年齢区分_1" comment="印刷フィールド" localSheetId="2">ＢＭＩ!$BN$22</definedName>
    <definedName name="・事業年報用集計表【親】.年齢区分_1" comment="印刷フィールド" localSheetId="18">胃がんリスク検診!$BN$22</definedName>
    <definedName name="・事業年報用集計表【親】.年齢区分_1" comment="印刷フィールド" localSheetId="13">肝機能!$BN$22</definedName>
    <definedName name="・事業年報用集計表【親】.年齢区分_1" comment="印刷フィールド" localSheetId="10">眼底!$BN$22</definedName>
    <definedName name="・事業年報用集計表【親】.年齢区分_1" comment="印刷フィールド" localSheetId="6">胸部Ｘ線!$BN$22</definedName>
    <definedName name="・事業年報用集計表【親】.年齢区分_1" comment="印刷フィールド" localSheetId="5">血圧!$BN$22</definedName>
    <definedName name="・事業年報用集計表【親】.年齢区分_1" comment="印刷フィールド" localSheetId="12">脂質!$BN$22</definedName>
    <definedName name="・事業年報用集計表【親】.年齢区分_1" comment="印刷フィールド" localSheetId="0">受診者数推移!#REF!</definedName>
    <definedName name="・事業年報用集計表【親】.年齢区分_1" comment="印刷フィールド" localSheetId="7">上部消化管Ｘ線!$BN$22</definedName>
    <definedName name="・事業年報用集計表【親】.年齢区分_1" comment="印刷フィールド" localSheetId="8">心電図!$BN$22</definedName>
    <definedName name="・事業年報用集計表【親】.年齢区分_1" comment="印刷フィールド" localSheetId="15">腎機能!$BN$22</definedName>
    <definedName name="・事業年報用集計表【親】.年齢区分_1" comment="印刷フィールド" localSheetId="1">総合判定!#REF!</definedName>
    <definedName name="・事業年報用集計表【親】.年齢区分_1" comment="印刷フィールド" localSheetId="4">聴力!$BN$22</definedName>
    <definedName name="・事業年報用集計表【親】.年齢区分_1" comment="印刷フィールド" localSheetId="11">糖代謝!$BN$22</definedName>
    <definedName name="・事業年報用集計表【親】.年齢区分_1" comment="印刷フィールド" localSheetId="16">尿酸!$BN$22</definedName>
    <definedName name="・事業年報用集計表【親】.年齢区分_1" comment="印刷フィールド" localSheetId="14">貧血!$BN$22</definedName>
    <definedName name="・事業年報用集計表【親】.年齢区分_1" comment="印刷フィールド" localSheetId="3">腹囲!$BN$22</definedName>
    <definedName name="・事業年報用集計表【親】.年齢区分_1" comment="印刷フィールド" localSheetId="9">腹部超音波!$BN$22</definedName>
    <definedName name="・事業年報用集計表【親】.年齢区分_1" comment="印刷フィールド" localSheetId="17">便潜血!$BN$22</definedName>
    <definedName name="・事業年報用集計表【親】.有所見者数_1" comment="印刷フィールド" localSheetId="2">ＢＭＩ!$BR$6</definedName>
    <definedName name="・事業年報用集計表【親】.有所見者数_1" comment="印刷フィールド" localSheetId="18">胃がんリスク検診!$BR$6</definedName>
    <definedName name="・事業年報用集計表【親】.有所見者数_1" comment="印刷フィールド" localSheetId="13">肝機能!$BR$6</definedName>
    <definedName name="・事業年報用集計表【親】.有所見者数_1" comment="印刷フィールド" localSheetId="10">眼底!$BR$6</definedName>
    <definedName name="・事業年報用集計表【親】.有所見者数_1" comment="印刷フィールド" localSheetId="6">胸部Ｘ線!$BR$6</definedName>
    <definedName name="・事業年報用集計表【親】.有所見者数_1" comment="印刷フィールド" localSheetId="5">血圧!$BR$6</definedName>
    <definedName name="・事業年報用集計表【親】.有所見者数_1" comment="印刷フィールド" localSheetId="12">脂質!$BR$6</definedName>
    <definedName name="・事業年報用集計表【親】.有所見者数_1" comment="印刷フィールド" localSheetId="0">受診者数推移!#REF!</definedName>
    <definedName name="・事業年報用集計表【親】.有所見者数_1" comment="印刷フィールド" localSheetId="7">上部消化管Ｘ線!$BR$6</definedName>
    <definedName name="・事業年報用集計表【親】.有所見者数_1" comment="印刷フィールド" localSheetId="8">心電図!$BR$6</definedName>
    <definedName name="・事業年報用集計表【親】.有所見者数_1" comment="印刷フィールド" localSheetId="15">腎機能!$BR$6</definedName>
    <definedName name="・事業年報用集計表【親】.有所見者数_1" comment="印刷フィールド" localSheetId="1">総合判定!#REF!</definedName>
    <definedName name="・事業年報用集計表【親】.有所見者数_1" comment="印刷フィールド" localSheetId="4">聴力!$BR$6</definedName>
    <definedName name="・事業年報用集計表【親】.有所見者数_1" comment="印刷フィールド" localSheetId="11">糖代謝!$BR$6</definedName>
    <definedName name="・事業年報用集計表【親】.有所見者数_1" comment="印刷フィールド" localSheetId="16">尿酸!$BR$6</definedName>
    <definedName name="・事業年報用集計表【親】.有所見者数_1" comment="印刷フィールド" localSheetId="14">貧血!$BR$6</definedName>
    <definedName name="・事業年報用集計表【親】.有所見者数_1" comment="印刷フィールド" localSheetId="3">腹囲!$BR$6</definedName>
    <definedName name="・事業年報用集計表【親】.有所見者数_1" comment="印刷フィールド" localSheetId="9">腹部超音波!$BR$6</definedName>
    <definedName name="・事業年報用集計表【親】.有所見者数_1" comment="印刷フィールド" localSheetId="17">便潜血!$BR$6</definedName>
    <definedName name="・事業年報用集計表【親】.有所見者数_10" comment="印刷フィールド" localSheetId="2">ＢＭＩ!$BR$15</definedName>
    <definedName name="・事業年報用集計表【親】.有所見者数_10" comment="印刷フィールド" localSheetId="18">胃がんリスク検診!$BR$15</definedName>
    <definedName name="・事業年報用集計表【親】.有所見者数_10" comment="印刷フィールド" localSheetId="13">肝機能!$BR$15</definedName>
    <definedName name="・事業年報用集計表【親】.有所見者数_10" comment="印刷フィールド" localSheetId="10">眼底!$BR$15</definedName>
    <definedName name="・事業年報用集計表【親】.有所見者数_10" comment="印刷フィールド" localSheetId="6">胸部Ｘ線!$BR$15</definedName>
    <definedName name="・事業年報用集計表【親】.有所見者数_10" comment="印刷フィールド" localSheetId="5">血圧!$BR$15</definedName>
    <definedName name="・事業年報用集計表【親】.有所見者数_10" comment="印刷フィールド" localSheetId="12">脂質!$BR$15</definedName>
    <definedName name="・事業年報用集計表【親】.有所見者数_10" comment="印刷フィールド" localSheetId="0">受診者数推移!#REF!</definedName>
    <definedName name="・事業年報用集計表【親】.有所見者数_10" comment="印刷フィールド" localSheetId="7">上部消化管Ｘ線!$BR$15</definedName>
    <definedName name="・事業年報用集計表【親】.有所見者数_10" comment="印刷フィールド" localSheetId="8">心電図!$BR$15</definedName>
    <definedName name="・事業年報用集計表【親】.有所見者数_10" comment="印刷フィールド" localSheetId="15">腎機能!$BR$15</definedName>
    <definedName name="・事業年報用集計表【親】.有所見者数_10" comment="印刷フィールド" localSheetId="1">総合判定!#REF!</definedName>
    <definedName name="・事業年報用集計表【親】.有所見者数_10" comment="印刷フィールド" localSheetId="4">聴力!$BR$15</definedName>
    <definedName name="・事業年報用集計表【親】.有所見者数_10" comment="印刷フィールド" localSheetId="11">糖代謝!$BR$15</definedName>
    <definedName name="・事業年報用集計表【親】.有所見者数_10" comment="印刷フィールド" localSheetId="16">尿酸!$BR$15</definedName>
    <definedName name="・事業年報用集計表【親】.有所見者数_10" comment="印刷フィールド" localSheetId="14">貧血!$BR$15</definedName>
    <definedName name="・事業年報用集計表【親】.有所見者数_10" comment="印刷フィールド" localSheetId="3">腹囲!$BR$15</definedName>
    <definedName name="・事業年報用集計表【親】.有所見者数_10" comment="印刷フィールド" localSheetId="9">腹部超音波!$BR$15</definedName>
    <definedName name="・事業年報用集計表【親】.有所見者数_10" comment="印刷フィールド" localSheetId="17">便潜血!$BR$15</definedName>
    <definedName name="・事業年報用集計表【親】.有所見者数_11" comment="印刷フィールド" localSheetId="2">ＢＭＩ!$BR$16</definedName>
    <definedName name="・事業年報用集計表【親】.有所見者数_11" comment="印刷フィールド" localSheetId="18">胃がんリスク検診!$BR$16</definedName>
    <definedName name="・事業年報用集計表【親】.有所見者数_11" comment="印刷フィールド" localSheetId="13">肝機能!$BR$16</definedName>
    <definedName name="・事業年報用集計表【親】.有所見者数_11" comment="印刷フィールド" localSheetId="10">眼底!$BR$16</definedName>
    <definedName name="・事業年報用集計表【親】.有所見者数_11" comment="印刷フィールド" localSheetId="6">胸部Ｘ線!$BR$16</definedName>
    <definedName name="・事業年報用集計表【親】.有所見者数_11" comment="印刷フィールド" localSheetId="5">血圧!$BR$16</definedName>
    <definedName name="・事業年報用集計表【親】.有所見者数_11" comment="印刷フィールド" localSheetId="12">脂質!$BR$16</definedName>
    <definedName name="・事業年報用集計表【親】.有所見者数_11" comment="印刷フィールド" localSheetId="0">受診者数推移!#REF!</definedName>
    <definedName name="・事業年報用集計表【親】.有所見者数_11" comment="印刷フィールド" localSheetId="7">上部消化管Ｘ線!$BR$16</definedName>
    <definedName name="・事業年報用集計表【親】.有所見者数_11" comment="印刷フィールド" localSheetId="8">心電図!$BR$16</definedName>
    <definedName name="・事業年報用集計表【親】.有所見者数_11" comment="印刷フィールド" localSheetId="15">腎機能!$BR$16</definedName>
    <definedName name="・事業年報用集計表【親】.有所見者数_11" comment="印刷フィールド" localSheetId="1">総合判定!#REF!</definedName>
    <definedName name="・事業年報用集計表【親】.有所見者数_11" comment="印刷フィールド" localSheetId="4">聴力!$BR$16</definedName>
    <definedName name="・事業年報用集計表【親】.有所見者数_11" comment="印刷フィールド" localSheetId="11">糖代謝!$BR$16</definedName>
    <definedName name="・事業年報用集計表【親】.有所見者数_11" comment="印刷フィールド" localSheetId="16">尿酸!$BR$16</definedName>
    <definedName name="・事業年報用集計表【親】.有所見者数_11" comment="印刷フィールド" localSheetId="14">貧血!$BR$16</definedName>
    <definedName name="・事業年報用集計表【親】.有所見者数_11" comment="印刷フィールド" localSheetId="3">腹囲!$BR$16</definedName>
    <definedName name="・事業年報用集計表【親】.有所見者数_11" comment="印刷フィールド" localSheetId="9">腹部超音波!$BR$16</definedName>
    <definedName name="・事業年報用集計表【親】.有所見者数_11" comment="印刷フィールド" localSheetId="17">便潜血!$BR$16</definedName>
    <definedName name="・事業年報用集計表【親】.有所見者数_12" comment="印刷フィールド" localSheetId="2">ＢＭＩ!$BR$17</definedName>
    <definedName name="・事業年報用集計表【親】.有所見者数_12" comment="印刷フィールド" localSheetId="18">胃がんリスク検診!$BR$17</definedName>
    <definedName name="・事業年報用集計表【親】.有所見者数_12" comment="印刷フィールド" localSheetId="13">肝機能!$BR$17</definedName>
    <definedName name="・事業年報用集計表【親】.有所見者数_12" comment="印刷フィールド" localSheetId="10">眼底!$BR$17</definedName>
    <definedName name="・事業年報用集計表【親】.有所見者数_12" comment="印刷フィールド" localSheetId="6">胸部Ｘ線!$BR$17</definedName>
    <definedName name="・事業年報用集計表【親】.有所見者数_12" comment="印刷フィールド" localSheetId="5">血圧!$BR$17</definedName>
    <definedName name="・事業年報用集計表【親】.有所見者数_12" comment="印刷フィールド" localSheetId="12">脂質!$BR$17</definedName>
    <definedName name="・事業年報用集計表【親】.有所見者数_12" comment="印刷フィールド" localSheetId="0">受診者数推移!#REF!</definedName>
    <definedName name="・事業年報用集計表【親】.有所見者数_12" comment="印刷フィールド" localSheetId="7">上部消化管Ｘ線!$BR$17</definedName>
    <definedName name="・事業年報用集計表【親】.有所見者数_12" comment="印刷フィールド" localSheetId="8">心電図!$BR$17</definedName>
    <definedName name="・事業年報用集計表【親】.有所見者数_12" comment="印刷フィールド" localSheetId="15">腎機能!$BR$17</definedName>
    <definedName name="・事業年報用集計表【親】.有所見者数_12" comment="印刷フィールド" localSheetId="1">総合判定!#REF!</definedName>
    <definedName name="・事業年報用集計表【親】.有所見者数_12" comment="印刷フィールド" localSheetId="4">聴力!$BR$17</definedName>
    <definedName name="・事業年報用集計表【親】.有所見者数_12" comment="印刷フィールド" localSheetId="11">糖代謝!$BR$17</definedName>
    <definedName name="・事業年報用集計表【親】.有所見者数_12" comment="印刷フィールド" localSheetId="16">尿酸!$BR$17</definedName>
    <definedName name="・事業年報用集計表【親】.有所見者数_12" comment="印刷フィールド" localSheetId="14">貧血!$BR$17</definedName>
    <definedName name="・事業年報用集計表【親】.有所見者数_12" comment="印刷フィールド" localSheetId="3">腹囲!$BR$17</definedName>
    <definedName name="・事業年報用集計表【親】.有所見者数_12" comment="印刷フィールド" localSheetId="9">腹部超音波!$BR$17</definedName>
    <definedName name="・事業年報用集計表【親】.有所見者数_12" comment="印刷フィールド" localSheetId="17">便潜血!$BR$17</definedName>
    <definedName name="・事業年報用集計表【親】.有所見者数_13" comment="印刷フィールド" localSheetId="2">ＢＭＩ!$CB$6</definedName>
    <definedName name="・事業年報用集計表【親】.有所見者数_13" comment="印刷フィールド" localSheetId="18">胃がんリスク検診!$CB$6</definedName>
    <definedName name="・事業年報用集計表【親】.有所見者数_13" comment="印刷フィールド" localSheetId="13">肝機能!$CB$6</definedName>
    <definedName name="・事業年報用集計表【親】.有所見者数_13" comment="印刷フィールド" localSheetId="10">眼底!$CB$6</definedName>
    <definedName name="・事業年報用集計表【親】.有所見者数_13" comment="印刷フィールド" localSheetId="6">胸部Ｘ線!$CB$6</definedName>
    <definedName name="・事業年報用集計表【親】.有所見者数_13" comment="印刷フィールド" localSheetId="5">血圧!$CB$6</definedName>
    <definedName name="・事業年報用集計表【親】.有所見者数_13" comment="印刷フィールド" localSheetId="12">脂質!$CB$6</definedName>
    <definedName name="・事業年報用集計表【親】.有所見者数_13" comment="印刷フィールド" localSheetId="0">受診者数推移!#REF!</definedName>
    <definedName name="・事業年報用集計表【親】.有所見者数_13" comment="印刷フィールド" localSheetId="7">上部消化管Ｘ線!$CB$6</definedName>
    <definedName name="・事業年報用集計表【親】.有所見者数_13" comment="印刷フィールド" localSheetId="8">心電図!$CB$6</definedName>
    <definedName name="・事業年報用集計表【親】.有所見者数_13" comment="印刷フィールド" localSheetId="15">腎機能!$CB$6</definedName>
    <definedName name="・事業年報用集計表【親】.有所見者数_13" comment="印刷フィールド" localSheetId="1">総合判定!#REF!</definedName>
    <definedName name="・事業年報用集計表【親】.有所見者数_13" comment="印刷フィールド" localSheetId="4">聴力!$CB$6</definedName>
    <definedName name="・事業年報用集計表【親】.有所見者数_13" comment="印刷フィールド" localSheetId="11">糖代謝!$CB$6</definedName>
    <definedName name="・事業年報用集計表【親】.有所見者数_13" comment="印刷フィールド" localSheetId="16">尿酸!$CB$6</definedName>
    <definedName name="・事業年報用集計表【親】.有所見者数_13" comment="印刷フィールド" localSheetId="14">貧血!$CB$6</definedName>
    <definedName name="・事業年報用集計表【親】.有所見者数_13" comment="印刷フィールド" localSheetId="3">腹囲!$CB$6</definedName>
    <definedName name="・事業年報用集計表【親】.有所見者数_13" comment="印刷フィールド" localSheetId="9">腹部超音波!$CB$6</definedName>
    <definedName name="・事業年報用集計表【親】.有所見者数_13" comment="印刷フィールド" localSheetId="17">便潜血!$CB$6</definedName>
    <definedName name="・事業年報用集計表【親】.有所見者数_14" comment="印刷フィールド" localSheetId="2">ＢＭＩ!$CB$7</definedName>
    <definedName name="・事業年報用集計表【親】.有所見者数_14" comment="印刷フィールド" localSheetId="18">胃がんリスク検診!$CB$7</definedName>
    <definedName name="・事業年報用集計表【親】.有所見者数_14" comment="印刷フィールド" localSheetId="13">肝機能!$CB$7</definedName>
    <definedName name="・事業年報用集計表【親】.有所見者数_14" comment="印刷フィールド" localSheetId="10">眼底!$CB$7</definedName>
    <definedName name="・事業年報用集計表【親】.有所見者数_14" comment="印刷フィールド" localSheetId="6">胸部Ｘ線!$CB$7</definedName>
    <definedName name="・事業年報用集計表【親】.有所見者数_14" comment="印刷フィールド" localSheetId="5">血圧!$CB$7</definedName>
    <definedName name="・事業年報用集計表【親】.有所見者数_14" comment="印刷フィールド" localSheetId="12">脂質!$CB$7</definedName>
    <definedName name="・事業年報用集計表【親】.有所見者数_14" comment="印刷フィールド" localSheetId="0">受診者数推移!#REF!</definedName>
    <definedName name="・事業年報用集計表【親】.有所見者数_14" comment="印刷フィールド" localSheetId="7">上部消化管Ｘ線!$CB$7</definedName>
    <definedName name="・事業年報用集計表【親】.有所見者数_14" comment="印刷フィールド" localSheetId="8">心電図!$CB$7</definedName>
    <definedName name="・事業年報用集計表【親】.有所見者数_14" comment="印刷フィールド" localSheetId="15">腎機能!$CB$7</definedName>
    <definedName name="・事業年報用集計表【親】.有所見者数_14" comment="印刷フィールド" localSheetId="1">総合判定!#REF!</definedName>
    <definedName name="・事業年報用集計表【親】.有所見者数_14" comment="印刷フィールド" localSheetId="4">聴力!$CB$7</definedName>
    <definedName name="・事業年報用集計表【親】.有所見者数_14" comment="印刷フィールド" localSheetId="11">糖代謝!$CB$7</definedName>
    <definedName name="・事業年報用集計表【親】.有所見者数_14" comment="印刷フィールド" localSheetId="16">尿酸!$CB$7</definedName>
    <definedName name="・事業年報用集計表【親】.有所見者数_14" comment="印刷フィールド" localSheetId="14">貧血!$CB$7</definedName>
    <definedName name="・事業年報用集計表【親】.有所見者数_14" comment="印刷フィールド" localSheetId="3">腹囲!$CB$7</definedName>
    <definedName name="・事業年報用集計表【親】.有所見者数_14" comment="印刷フィールド" localSheetId="9">腹部超音波!$CB$7</definedName>
    <definedName name="・事業年報用集計表【親】.有所見者数_14" comment="印刷フィールド" localSheetId="17">便潜血!$CB$7</definedName>
    <definedName name="・事業年報用集計表【親】.有所見者数_15" comment="印刷フィールド" localSheetId="2">ＢＭＩ!$CB$8</definedName>
    <definedName name="・事業年報用集計表【親】.有所見者数_15" comment="印刷フィールド" localSheetId="18">胃がんリスク検診!$CB$8</definedName>
    <definedName name="・事業年報用集計表【親】.有所見者数_15" comment="印刷フィールド" localSheetId="13">肝機能!$CB$8</definedName>
    <definedName name="・事業年報用集計表【親】.有所見者数_15" comment="印刷フィールド" localSheetId="10">眼底!$CB$8</definedName>
    <definedName name="・事業年報用集計表【親】.有所見者数_15" comment="印刷フィールド" localSheetId="6">胸部Ｘ線!$CB$8</definedName>
    <definedName name="・事業年報用集計表【親】.有所見者数_15" comment="印刷フィールド" localSheetId="5">血圧!$CB$8</definedName>
    <definedName name="・事業年報用集計表【親】.有所見者数_15" comment="印刷フィールド" localSheetId="12">脂質!$CB$8</definedName>
    <definedName name="・事業年報用集計表【親】.有所見者数_15" comment="印刷フィールド" localSheetId="0">受診者数推移!#REF!</definedName>
    <definedName name="・事業年報用集計表【親】.有所見者数_15" comment="印刷フィールド" localSheetId="7">上部消化管Ｘ線!$CB$8</definedName>
    <definedName name="・事業年報用集計表【親】.有所見者数_15" comment="印刷フィールド" localSheetId="8">心電図!$CB$8</definedName>
    <definedName name="・事業年報用集計表【親】.有所見者数_15" comment="印刷フィールド" localSheetId="15">腎機能!$CB$8</definedName>
    <definedName name="・事業年報用集計表【親】.有所見者数_15" comment="印刷フィールド" localSheetId="1">総合判定!#REF!</definedName>
    <definedName name="・事業年報用集計表【親】.有所見者数_15" comment="印刷フィールド" localSheetId="4">聴力!$CB$8</definedName>
    <definedName name="・事業年報用集計表【親】.有所見者数_15" comment="印刷フィールド" localSheetId="11">糖代謝!$CB$8</definedName>
    <definedName name="・事業年報用集計表【親】.有所見者数_15" comment="印刷フィールド" localSheetId="16">尿酸!$CB$8</definedName>
    <definedName name="・事業年報用集計表【親】.有所見者数_15" comment="印刷フィールド" localSheetId="14">貧血!$CB$8</definedName>
    <definedName name="・事業年報用集計表【親】.有所見者数_15" comment="印刷フィールド" localSheetId="3">腹囲!$CB$8</definedName>
    <definedName name="・事業年報用集計表【親】.有所見者数_15" comment="印刷フィールド" localSheetId="9">腹部超音波!$CB$8</definedName>
    <definedName name="・事業年報用集計表【親】.有所見者数_15" comment="印刷フィールド" localSheetId="17">便潜血!$CB$8</definedName>
    <definedName name="・事業年報用集計表【親】.有所見者数_16" comment="印刷フィールド" localSheetId="2">ＢＭＩ!$CB$9</definedName>
    <definedName name="・事業年報用集計表【親】.有所見者数_16" comment="印刷フィールド" localSheetId="18">胃がんリスク検診!$CB$9</definedName>
    <definedName name="・事業年報用集計表【親】.有所見者数_16" comment="印刷フィールド" localSheetId="13">肝機能!$CB$9</definedName>
    <definedName name="・事業年報用集計表【親】.有所見者数_16" comment="印刷フィールド" localSheetId="10">眼底!$CB$9</definedName>
    <definedName name="・事業年報用集計表【親】.有所見者数_16" comment="印刷フィールド" localSheetId="6">胸部Ｘ線!$CB$9</definedName>
    <definedName name="・事業年報用集計表【親】.有所見者数_16" comment="印刷フィールド" localSheetId="5">血圧!$CB$9</definedName>
    <definedName name="・事業年報用集計表【親】.有所見者数_16" comment="印刷フィールド" localSheetId="12">脂質!$CB$9</definedName>
    <definedName name="・事業年報用集計表【親】.有所見者数_16" comment="印刷フィールド" localSheetId="0">受診者数推移!#REF!</definedName>
    <definedName name="・事業年報用集計表【親】.有所見者数_16" comment="印刷フィールド" localSheetId="7">上部消化管Ｘ線!$CB$9</definedName>
    <definedName name="・事業年報用集計表【親】.有所見者数_16" comment="印刷フィールド" localSheetId="8">心電図!$CB$9</definedName>
    <definedName name="・事業年報用集計表【親】.有所見者数_16" comment="印刷フィールド" localSheetId="15">腎機能!$CB$9</definedName>
    <definedName name="・事業年報用集計表【親】.有所見者数_16" comment="印刷フィールド" localSheetId="1">総合判定!#REF!</definedName>
    <definedName name="・事業年報用集計表【親】.有所見者数_16" comment="印刷フィールド" localSheetId="4">聴力!$CB$9</definedName>
    <definedName name="・事業年報用集計表【親】.有所見者数_16" comment="印刷フィールド" localSheetId="11">糖代謝!$CB$9</definedName>
    <definedName name="・事業年報用集計表【親】.有所見者数_16" comment="印刷フィールド" localSheetId="16">尿酸!$CB$9</definedName>
    <definedName name="・事業年報用集計表【親】.有所見者数_16" comment="印刷フィールド" localSheetId="14">貧血!$CB$9</definedName>
    <definedName name="・事業年報用集計表【親】.有所見者数_16" comment="印刷フィールド" localSheetId="3">腹囲!$CB$9</definedName>
    <definedName name="・事業年報用集計表【親】.有所見者数_16" comment="印刷フィールド" localSheetId="9">腹部超音波!$CB$9</definedName>
    <definedName name="・事業年報用集計表【親】.有所見者数_16" comment="印刷フィールド" localSheetId="17">便潜血!$CB$9</definedName>
    <definedName name="・事業年報用集計表【親】.有所見者数_17" comment="印刷フィールド" localSheetId="2">ＢＭＩ!$CB$10</definedName>
    <definedName name="・事業年報用集計表【親】.有所見者数_17" comment="印刷フィールド" localSheetId="18">胃がんリスク検診!$CB$10</definedName>
    <definedName name="・事業年報用集計表【親】.有所見者数_17" comment="印刷フィールド" localSheetId="13">肝機能!$CB$10</definedName>
    <definedName name="・事業年報用集計表【親】.有所見者数_17" comment="印刷フィールド" localSheetId="10">眼底!$CB$10</definedName>
    <definedName name="・事業年報用集計表【親】.有所見者数_17" comment="印刷フィールド" localSheetId="6">胸部Ｘ線!$CB$10</definedName>
    <definedName name="・事業年報用集計表【親】.有所見者数_17" comment="印刷フィールド" localSheetId="5">血圧!$CB$10</definedName>
    <definedName name="・事業年報用集計表【親】.有所見者数_17" comment="印刷フィールド" localSheetId="12">脂質!$CB$10</definedName>
    <definedName name="・事業年報用集計表【親】.有所見者数_17" comment="印刷フィールド" localSheetId="0">受診者数推移!#REF!</definedName>
    <definedName name="・事業年報用集計表【親】.有所見者数_17" comment="印刷フィールド" localSheetId="7">上部消化管Ｘ線!$CB$10</definedName>
    <definedName name="・事業年報用集計表【親】.有所見者数_17" comment="印刷フィールド" localSheetId="8">心電図!$CB$10</definedName>
    <definedName name="・事業年報用集計表【親】.有所見者数_17" comment="印刷フィールド" localSheetId="15">腎機能!$CB$10</definedName>
    <definedName name="・事業年報用集計表【親】.有所見者数_17" comment="印刷フィールド" localSheetId="1">総合判定!#REF!</definedName>
    <definedName name="・事業年報用集計表【親】.有所見者数_17" comment="印刷フィールド" localSheetId="4">聴力!$CB$10</definedName>
    <definedName name="・事業年報用集計表【親】.有所見者数_17" comment="印刷フィールド" localSheetId="11">糖代謝!$CB$10</definedName>
    <definedName name="・事業年報用集計表【親】.有所見者数_17" comment="印刷フィールド" localSheetId="16">尿酸!$CB$10</definedName>
    <definedName name="・事業年報用集計表【親】.有所見者数_17" comment="印刷フィールド" localSheetId="14">貧血!$CB$10</definedName>
    <definedName name="・事業年報用集計表【親】.有所見者数_17" comment="印刷フィールド" localSheetId="3">腹囲!$CB$10</definedName>
    <definedName name="・事業年報用集計表【親】.有所見者数_17" comment="印刷フィールド" localSheetId="9">腹部超音波!$CB$10</definedName>
    <definedName name="・事業年報用集計表【親】.有所見者数_17" comment="印刷フィールド" localSheetId="17">便潜血!$CB$10</definedName>
    <definedName name="・事業年報用集計表【親】.有所見者数_18" comment="印刷フィールド" localSheetId="2">ＢＭＩ!$CB$11</definedName>
    <definedName name="・事業年報用集計表【親】.有所見者数_18" comment="印刷フィールド" localSheetId="18">胃がんリスク検診!$CB$11</definedName>
    <definedName name="・事業年報用集計表【親】.有所見者数_18" comment="印刷フィールド" localSheetId="13">肝機能!$CB$11</definedName>
    <definedName name="・事業年報用集計表【親】.有所見者数_18" comment="印刷フィールド" localSheetId="10">眼底!$CB$11</definedName>
    <definedName name="・事業年報用集計表【親】.有所見者数_18" comment="印刷フィールド" localSheetId="6">胸部Ｘ線!$CB$11</definedName>
    <definedName name="・事業年報用集計表【親】.有所見者数_18" comment="印刷フィールド" localSheetId="5">血圧!$CB$11</definedName>
    <definedName name="・事業年報用集計表【親】.有所見者数_18" comment="印刷フィールド" localSheetId="12">脂質!$CB$11</definedName>
    <definedName name="・事業年報用集計表【親】.有所見者数_18" comment="印刷フィールド" localSheetId="0">受診者数推移!#REF!</definedName>
    <definedName name="・事業年報用集計表【親】.有所見者数_18" comment="印刷フィールド" localSheetId="7">上部消化管Ｘ線!$CB$11</definedName>
    <definedName name="・事業年報用集計表【親】.有所見者数_18" comment="印刷フィールド" localSheetId="8">心電図!$CB$11</definedName>
    <definedName name="・事業年報用集計表【親】.有所見者数_18" comment="印刷フィールド" localSheetId="15">腎機能!$CB$11</definedName>
    <definedName name="・事業年報用集計表【親】.有所見者数_18" comment="印刷フィールド" localSheetId="1">総合判定!#REF!</definedName>
    <definedName name="・事業年報用集計表【親】.有所見者数_18" comment="印刷フィールド" localSheetId="4">聴力!$CB$11</definedName>
    <definedName name="・事業年報用集計表【親】.有所見者数_18" comment="印刷フィールド" localSheetId="11">糖代謝!$CB$11</definedName>
    <definedName name="・事業年報用集計表【親】.有所見者数_18" comment="印刷フィールド" localSheetId="16">尿酸!$CB$11</definedName>
    <definedName name="・事業年報用集計表【親】.有所見者数_18" comment="印刷フィールド" localSheetId="14">貧血!$CB$11</definedName>
    <definedName name="・事業年報用集計表【親】.有所見者数_18" comment="印刷フィールド" localSheetId="3">腹囲!$CB$11</definedName>
    <definedName name="・事業年報用集計表【親】.有所見者数_18" comment="印刷フィールド" localSheetId="9">腹部超音波!$CB$11</definedName>
    <definedName name="・事業年報用集計表【親】.有所見者数_18" comment="印刷フィールド" localSheetId="17">便潜血!$CB$11</definedName>
    <definedName name="・事業年報用集計表【親】.有所見者数_19" comment="印刷フィールド" localSheetId="2">ＢＭＩ!$CB$12</definedName>
    <definedName name="・事業年報用集計表【親】.有所見者数_19" comment="印刷フィールド" localSheetId="18">胃がんリスク検診!$CB$12</definedName>
    <definedName name="・事業年報用集計表【親】.有所見者数_19" comment="印刷フィールド" localSheetId="13">肝機能!$CB$12</definedName>
    <definedName name="・事業年報用集計表【親】.有所見者数_19" comment="印刷フィールド" localSheetId="10">眼底!$CB$12</definedName>
    <definedName name="・事業年報用集計表【親】.有所見者数_19" comment="印刷フィールド" localSheetId="6">胸部Ｘ線!$CB$12</definedName>
    <definedName name="・事業年報用集計表【親】.有所見者数_19" comment="印刷フィールド" localSheetId="5">血圧!$CB$12</definedName>
    <definedName name="・事業年報用集計表【親】.有所見者数_19" comment="印刷フィールド" localSheetId="12">脂質!$CB$12</definedName>
    <definedName name="・事業年報用集計表【親】.有所見者数_19" comment="印刷フィールド" localSheetId="0">受診者数推移!#REF!</definedName>
    <definedName name="・事業年報用集計表【親】.有所見者数_19" comment="印刷フィールド" localSheetId="7">上部消化管Ｘ線!$CB$12</definedName>
    <definedName name="・事業年報用集計表【親】.有所見者数_19" comment="印刷フィールド" localSheetId="8">心電図!$CB$12</definedName>
    <definedName name="・事業年報用集計表【親】.有所見者数_19" comment="印刷フィールド" localSheetId="15">腎機能!$CB$12</definedName>
    <definedName name="・事業年報用集計表【親】.有所見者数_19" comment="印刷フィールド" localSheetId="1">総合判定!#REF!</definedName>
    <definedName name="・事業年報用集計表【親】.有所見者数_19" comment="印刷フィールド" localSheetId="4">聴力!$CB$12</definedName>
    <definedName name="・事業年報用集計表【親】.有所見者数_19" comment="印刷フィールド" localSheetId="11">糖代謝!$CB$12</definedName>
    <definedName name="・事業年報用集計表【親】.有所見者数_19" comment="印刷フィールド" localSheetId="16">尿酸!$CB$12</definedName>
    <definedName name="・事業年報用集計表【親】.有所見者数_19" comment="印刷フィールド" localSheetId="14">貧血!$CB$12</definedName>
    <definedName name="・事業年報用集計表【親】.有所見者数_19" comment="印刷フィールド" localSheetId="3">腹囲!$CB$12</definedName>
    <definedName name="・事業年報用集計表【親】.有所見者数_19" comment="印刷フィールド" localSheetId="9">腹部超音波!$CB$12</definedName>
    <definedName name="・事業年報用集計表【親】.有所見者数_19" comment="印刷フィールド" localSheetId="17">便潜血!$CB$12</definedName>
    <definedName name="・事業年報用集計表【親】.有所見者数_2" comment="印刷フィールド" localSheetId="2">ＢＭＩ!$BR$7</definedName>
    <definedName name="・事業年報用集計表【親】.有所見者数_2" comment="印刷フィールド" localSheetId="18">胃がんリスク検診!$BR$7</definedName>
    <definedName name="・事業年報用集計表【親】.有所見者数_2" comment="印刷フィールド" localSheetId="13">肝機能!$BR$7</definedName>
    <definedName name="・事業年報用集計表【親】.有所見者数_2" comment="印刷フィールド" localSheetId="10">眼底!$BR$7</definedName>
    <definedName name="・事業年報用集計表【親】.有所見者数_2" comment="印刷フィールド" localSheetId="6">胸部Ｘ線!$BR$7</definedName>
    <definedName name="・事業年報用集計表【親】.有所見者数_2" comment="印刷フィールド" localSheetId="5">血圧!$BR$7</definedName>
    <definedName name="・事業年報用集計表【親】.有所見者数_2" comment="印刷フィールド" localSheetId="12">脂質!$BR$7</definedName>
    <definedName name="・事業年報用集計表【親】.有所見者数_2" comment="印刷フィールド" localSheetId="0">受診者数推移!#REF!</definedName>
    <definedName name="・事業年報用集計表【親】.有所見者数_2" comment="印刷フィールド" localSheetId="7">上部消化管Ｘ線!$BR$7</definedName>
    <definedName name="・事業年報用集計表【親】.有所見者数_2" comment="印刷フィールド" localSheetId="8">心電図!$BR$7</definedName>
    <definedName name="・事業年報用集計表【親】.有所見者数_2" comment="印刷フィールド" localSheetId="15">腎機能!$BR$7</definedName>
    <definedName name="・事業年報用集計表【親】.有所見者数_2" comment="印刷フィールド" localSheetId="1">総合判定!#REF!</definedName>
    <definedName name="・事業年報用集計表【親】.有所見者数_2" comment="印刷フィールド" localSheetId="4">聴力!$BR$7</definedName>
    <definedName name="・事業年報用集計表【親】.有所見者数_2" comment="印刷フィールド" localSheetId="11">糖代謝!$BR$7</definedName>
    <definedName name="・事業年報用集計表【親】.有所見者数_2" comment="印刷フィールド" localSheetId="16">尿酸!$BR$7</definedName>
    <definedName name="・事業年報用集計表【親】.有所見者数_2" comment="印刷フィールド" localSheetId="14">貧血!$BR$7</definedName>
    <definedName name="・事業年報用集計表【親】.有所見者数_2" comment="印刷フィールド" localSheetId="3">腹囲!$BR$7</definedName>
    <definedName name="・事業年報用集計表【親】.有所見者数_2" comment="印刷フィールド" localSheetId="9">腹部超音波!$BR$7</definedName>
    <definedName name="・事業年報用集計表【親】.有所見者数_2" comment="印刷フィールド" localSheetId="17">便潜血!$BR$7</definedName>
    <definedName name="・事業年報用集計表【親】.有所見者数_20" comment="印刷フィールド" localSheetId="2">ＢＭＩ!$CB$13</definedName>
    <definedName name="・事業年報用集計表【親】.有所見者数_20" comment="印刷フィールド" localSheetId="18">胃がんリスク検診!$CB$13</definedName>
    <definedName name="・事業年報用集計表【親】.有所見者数_20" comment="印刷フィールド" localSheetId="13">肝機能!$CB$13</definedName>
    <definedName name="・事業年報用集計表【親】.有所見者数_20" comment="印刷フィールド" localSheetId="10">眼底!$CB$13</definedName>
    <definedName name="・事業年報用集計表【親】.有所見者数_20" comment="印刷フィールド" localSheetId="6">胸部Ｘ線!$CB$13</definedName>
    <definedName name="・事業年報用集計表【親】.有所見者数_20" comment="印刷フィールド" localSheetId="5">血圧!$CB$13</definedName>
    <definedName name="・事業年報用集計表【親】.有所見者数_20" comment="印刷フィールド" localSheetId="12">脂質!$CB$13</definedName>
    <definedName name="・事業年報用集計表【親】.有所見者数_20" comment="印刷フィールド" localSheetId="0">受診者数推移!#REF!</definedName>
    <definedName name="・事業年報用集計表【親】.有所見者数_20" comment="印刷フィールド" localSheetId="7">上部消化管Ｘ線!$CB$13</definedName>
    <definedName name="・事業年報用集計表【親】.有所見者数_20" comment="印刷フィールド" localSheetId="8">心電図!$CB$13</definedName>
    <definedName name="・事業年報用集計表【親】.有所見者数_20" comment="印刷フィールド" localSheetId="15">腎機能!$CB$13</definedName>
    <definedName name="・事業年報用集計表【親】.有所見者数_20" comment="印刷フィールド" localSheetId="1">総合判定!#REF!</definedName>
    <definedName name="・事業年報用集計表【親】.有所見者数_20" comment="印刷フィールド" localSheetId="4">聴力!$CB$13</definedName>
    <definedName name="・事業年報用集計表【親】.有所見者数_20" comment="印刷フィールド" localSheetId="11">糖代謝!$CB$13</definedName>
    <definedName name="・事業年報用集計表【親】.有所見者数_20" comment="印刷フィールド" localSheetId="16">尿酸!$CB$13</definedName>
    <definedName name="・事業年報用集計表【親】.有所見者数_20" comment="印刷フィールド" localSheetId="14">貧血!$CB$13</definedName>
    <definedName name="・事業年報用集計表【親】.有所見者数_20" comment="印刷フィールド" localSheetId="3">腹囲!$CB$13</definedName>
    <definedName name="・事業年報用集計表【親】.有所見者数_20" comment="印刷フィールド" localSheetId="9">腹部超音波!$CB$13</definedName>
    <definedName name="・事業年報用集計表【親】.有所見者数_20" comment="印刷フィールド" localSheetId="17">便潜血!$CB$13</definedName>
    <definedName name="・事業年報用集計表【親】.有所見者数_21" comment="印刷フィールド" localSheetId="2">ＢＭＩ!$CB$14</definedName>
    <definedName name="・事業年報用集計表【親】.有所見者数_21" comment="印刷フィールド" localSheetId="18">胃がんリスク検診!$CB$14</definedName>
    <definedName name="・事業年報用集計表【親】.有所見者数_21" comment="印刷フィールド" localSheetId="13">肝機能!$CB$14</definedName>
    <definedName name="・事業年報用集計表【親】.有所見者数_21" comment="印刷フィールド" localSheetId="10">眼底!$CB$14</definedName>
    <definedName name="・事業年報用集計表【親】.有所見者数_21" comment="印刷フィールド" localSheetId="6">胸部Ｘ線!$CB$14</definedName>
    <definedName name="・事業年報用集計表【親】.有所見者数_21" comment="印刷フィールド" localSheetId="5">血圧!$CB$14</definedName>
    <definedName name="・事業年報用集計表【親】.有所見者数_21" comment="印刷フィールド" localSheetId="12">脂質!$CB$14</definedName>
    <definedName name="・事業年報用集計表【親】.有所見者数_21" comment="印刷フィールド" localSheetId="0">受診者数推移!#REF!</definedName>
    <definedName name="・事業年報用集計表【親】.有所見者数_21" comment="印刷フィールド" localSheetId="7">上部消化管Ｘ線!$CB$14</definedName>
    <definedName name="・事業年報用集計表【親】.有所見者数_21" comment="印刷フィールド" localSheetId="8">心電図!$CB$14</definedName>
    <definedName name="・事業年報用集計表【親】.有所見者数_21" comment="印刷フィールド" localSheetId="15">腎機能!$CB$14</definedName>
    <definedName name="・事業年報用集計表【親】.有所見者数_21" comment="印刷フィールド" localSheetId="1">総合判定!#REF!</definedName>
    <definedName name="・事業年報用集計表【親】.有所見者数_21" comment="印刷フィールド" localSheetId="4">聴力!$CB$14</definedName>
    <definedName name="・事業年報用集計表【親】.有所見者数_21" comment="印刷フィールド" localSheetId="11">糖代謝!$CB$14</definedName>
    <definedName name="・事業年報用集計表【親】.有所見者数_21" comment="印刷フィールド" localSheetId="16">尿酸!$CB$14</definedName>
    <definedName name="・事業年報用集計表【親】.有所見者数_21" comment="印刷フィールド" localSheetId="14">貧血!$CB$14</definedName>
    <definedName name="・事業年報用集計表【親】.有所見者数_21" comment="印刷フィールド" localSheetId="3">腹囲!$CB$14</definedName>
    <definedName name="・事業年報用集計表【親】.有所見者数_21" comment="印刷フィールド" localSheetId="9">腹部超音波!$CB$14</definedName>
    <definedName name="・事業年報用集計表【親】.有所見者数_21" comment="印刷フィールド" localSheetId="17">便潜血!$CB$14</definedName>
    <definedName name="・事業年報用集計表【親】.有所見者数_22" comment="印刷フィールド" localSheetId="2">ＢＭＩ!$CB$15</definedName>
    <definedName name="・事業年報用集計表【親】.有所見者数_22" comment="印刷フィールド" localSheetId="18">胃がんリスク検診!$CB$15</definedName>
    <definedName name="・事業年報用集計表【親】.有所見者数_22" comment="印刷フィールド" localSheetId="13">肝機能!$CB$15</definedName>
    <definedName name="・事業年報用集計表【親】.有所見者数_22" comment="印刷フィールド" localSheetId="10">眼底!$CB$15</definedName>
    <definedName name="・事業年報用集計表【親】.有所見者数_22" comment="印刷フィールド" localSheetId="6">胸部Ｘ線!$CB$15</definedName>
    <definedName name="・事業年報用集計表【親】.有所見者数_22" comment="印刷フィールド" localSheetId="5">血圧!$CB$15</definedName>
    <definedName name="・事業年報用集計表【親】.有所見者数_22" comment="印刷フィールド" localSheetId="12">脂質!$CB$15</definedName>
    <definedName name="・事業年報用集計表【親】.有所見者数_22" comment="印刷フィールド" localSheetId="0">受診者数推移!#REF!</definedName>
    <definedName name="・事業年報用集計表【親】.有所見者数_22" comment="印刷フィールド" localSheetId="7">上部消化管Ｘ線!$CB$15</definedName>
    <definedName name="・事業年報用集計表【親】.有所見者数_22" comment="印刷フィールド" localSheetId="8">心電図!$CB$15</definedName>
    <definedName name="・事業年報用集計表【親】.有所見者数_22" comment="印刷フィールド" localSheetId="15">腎機能!$CB$15</definedName>
    <definedName name="・事業年報用集計表【親】.有所見者数_22" comment="印刷フィールド" localSheetId="1">総合判定!#REF!</definedName>
    <definedName name="・事業年報用集計表【親】.有所見者数_22" comment="印刷フィールド" localSheetId="4">聴力!$CB$15</definedName>
    <definedName name="・事業年報用集計表【親】.有所見者数_22" comment="印刷フィールド" localSheetId="11">糖代謝!$CB$15</definedName>
    <definedName name="・事業年報用集計表【親】.有所見者数_22" comment="印刷フィールド" localSheetId="16">尿酸!$CB$15</definedName>
    <definedName name="・事業年報用集計表【親】.有所見者数_22" comment="印刷フィールド" localSheetId="14">貧血!$CB$15</definedName>
    <definedName name="・事業年報用集計表【親】.有所見者数_22" comment="印刷フィールド" localSheetId="3">腹囲!$CB$15</definedName>
    <definedName name="・事業年報用集計表【親】.有所見者数_22" comment="印刷フィールド" localSheetId="9">腹部超音波!$CB$15</definedName>
    <definedName name="・事業年報用集計表【親】.有所見者数_22" comment="印刷フィールド" localSheetId="17">便潜血!$CB$15</definedName>
    <definedName name="・事業年報用集計表【親】.有所見者数_23" comment="印刷フィールド" localSheetId="2">ＢＭＩ!$CB$16</definedName>
    <definedName name="・事業年報用集計表【親】.有所見者数_23" comment="印刷フィールド" localSheetId="18">胃がんリスク検診!$CB$16</definedName>
    <definedName name="・事業年報用集計表【親】.有所見者数_23" comment="印刷フィールド" localSheetId="13">肝機能!$CB$16</definedName>
    <definedName name="・事業年報用集計表【親】.有所見者数_23" comment="印刷フィールド" localSheetId="10">眼底!$CB$16</definedName>
    <definedName name="・事業年報用集計表【親】.有所見者数_23" comment="印刷フィールド" localSheetId="6">胸部Ｘ線!$CB$16</definedName>
    <definedName name="・事業年報用集計表【親】.有所見者数_23" comment="印刷フィールド" localSheetId="5">血圧!$CB$16</definedName>
    <definedName name="・事業年報用集計表【親】.有所見者数_23" comment="印刷フィールド" localSheetId="12">脂質!$CB$16</definedName>
    <definedName name="・事業年報用集計表【親】.有所見者数_23" comment="印刷フィールド" localSheetId="0">受診者数推移!#REF!</definedName>
    <definedName name="・事業年報用集計表【親】.有所見者数_23" comment="印刷フィールド" localSheetId="7">上部消化管Ｘ線!$CB$16</definedName>
    <definedName name="・事業年報用集計表【親】.有所見者数_23" comment="印刷フィールド" localSheetId="8">心電図!$CB$16</definedName>
    <definedName name="・事業年報用集計表【親】.有所見者数_23" comment="印刷フィールド" localSheetId="15">腎機能!$CB$16</definedName>
    <definedName name="・事業年報用集計表【親】.有所見者数_23" comment="印刷フィールド" localSheetId="1">総合判定!#REF!</definedName>
    <definedName name="・事業年報用集計表【親】.有所見者数_23" comment="印刷フィールド" localSheetId="4">聴力!$CB$16</definedName>
    <definedName name="・事業年報用集計表【親】.有所見者数_23" comment="印刷フィールド" localSheetId="11">糖代謝!$CB$16</definedName>
    <definedName name="・事業年報用集計表【親】.有所見者数_23" comment="印刷フィールド" localSheetId="16">尿酸!$CB$16</definedName>
    <definedName name="・事業年報用集計表【親】.有所見者数_23" comment="印刷フィールド" localSheetId="14">貧血!$CB$16</definedName>
    <definedName name="・事業年報用集計表【親】.有所見者数_23" comment="印刷フィールド" localSheetId="3">腹囲!$CB$16</definedName>
    <definedName name="・事業年報用集計表【親】.有所見者数_23" comment="印刷フィールド" localSheetId="9">腹部超音波!$CB$16</definedName>
    <definedName name="・事業年報用集計表【親】.有所見者数_23" comment="印刷フィールド" localSheetId="17">便潜血!$CB$16</definedName>
    <definedName name="・事業年報用集計表【親】.有所見者数_24" comment="印刷フィールド" localSheetId="2">ＢＭＩ!$CB$17</definedName>
    <definedName name="・事業年報用集計表【親】.有所見者数_24" comment="印刷フィールド" localSheetId="18">胃がんリスク検診!$CB$17</definedName>
    <definedName name="・事業年報用集計表【親】.有所見者数_24" comment="印刷フィールド" localSheetId="13">肝機能!$CB$17</definedName>
    <definedName name="・事業年報用集計表【親】.有所見者数_24" comment="印刷フィールド" localSheetId="10">眼底!$CB$17</definedName>
    <definedName name="・事業年報用集計表【親】.有所見者数_24" comment="印刷フィールド" localSheetId="6">胸部Ｘ線!$CB$17</definedName>
    <definedName name="・事業年報用集計表【親】.有所見者数_24" comment="印刷フィールド" localSheetId="5">血圧!$CB$17</definedName>
    <definedName name="・事業年報用集計表【親】.有所見者数_24" comment="印刷フィールド" localSheetId="12">脂質!$CB$17</definedName>
    <definedName name="・事業年報用集計表【親】.有所見者数_24" comment="印刷フィールド" localSheetId="0">受診者数推移!#REF!</definedName>
    <definedName name="・事業年報用集計表【親】.有所見者数_24" comment="印刷フィールド" localSheetId="7">上部消化管Ｘ線!$CB$17</definedName>
    <definedName name="・事業年報用集計表【親】.有所見者数_24" comment="印刷フィールド" localSheetId="8">心電図!$CB$17</definedName>
    <definedName name="・事業年報用集計表【親】.有所見者数_24" comment="印刷フィールド" localSheetId="15">腎機能!$CB$17</definedName>
    <definedName name="・事業年報用集計表【親】.有所見者数_24" comment="印刷フィールド" localSheetId="1">総合判定!#REF!</definedName>
    <definedName name="・事業年報用集計表【親】.有所見者数_24" comment="印刷フィールド" localSheetId="4">聴力!$CB$17</definedName>
    <definedName name="・事業年報用集計表【親】.有所見者数_24" comment="印刷フィールド" localSheetId="11">糖代謝!$CB$17</definedName>
    <definedName name="・事業年報用集計表【親】.有所見者数_24" comment="印刷フィールド" localSheetId="16">尿酸!$CB$17</definedName>
    <definedName name="・事業年報用集計表【親】.有所見者数_24" comment="印刷フィールド" localSheetId="14">貧血!$CB$17</definedName>
    <definedName name="・事業年報用集計表【親】.有所見者数_24" comment="印刷フィールド" localSheetId="3">腹囲!$CB$17</definedName>
    <definedName name="・事業年報用集計表【親】.有所見者数_24" comment="印刷フィールド" localSheetId="9">腹部超音波!$CB$17</definedName>
    <definedName name="・事業年報用集計表【親】.有所見者数_24" comment="印刷フィールド" localSheetId="17">便潜血!$CB$17</definedName>
    <definedName name="・事業年報用集計表【親】.有所見者数_3" comment="印刷フィールド" localSheetId="2">ＢＭＩ!$BR$8</definedName>
    <definedName name="・事業年報用集計表【親】.有所見者数_3" comment="印刷フィールド" localSheetId="18">胃がんリスク検診!$BR$8</definedName>
    <definedName name="・事業年報用集計表【親】.有所見者数_3" comment="印刷フィールド" localSheetId="13">肝機能!$BR$8</definedName>
    <definedName name="・事業年報用集計表【親】.有所見者数_3" comment="印刷フィールド" localSheetId="10">眼底!$BR$8</definedName>
    <definedName name="・事業年報用集計表【親】.有所見者数_3" comment="印刷フィールド" localSheetId="6">胸部Ｘ線!$BR$8</definedName>
    <definedName name="・事業年報用集計表【親】.有所見者数_3" comment="印刷フィールド" localSheetId="5">血圧!$BR$8</definedName>
    <definedName name="・事業年報用集計表【親】.有所見者数_3" comment="印刷フィールド" localSheetId="12">脂質!$BR$8</definedName>
    <definedName name="・事業年報用集計表【親】.有所見者数_3" comment="印刷フィールド" localSheetId="0">受診者数推移!#REF!</definedName>
    <definedName name="・事業年報用集計表【親】.有所見者数_3" comment="印刷フィールド" localSheetId="7">上部消化管Ｘ線!$BR$8</definedName>
    <definedName name="・事業年報用集計表【親】.有所見者数_3" comment="印刷フィールド" localSheetId="8">心電図!$BR$8</definedName>
    <definedName name="・事業年報用集計表【親】.有所見者数_3" comment="印刷フィールド" localSheetId="15">腎機能!$BR$8</definedName>
    <definedName name="・事業年報用集計表【親】.有所見者数_3" comment="印刷フィールド" localSheetId="1">総合判定!#REF!</definedName>
    <definedName name="・事業年報用集計表【親】.有所見者数_3" comment="印刷フィールド" localSheetId="4">聴力!$BR$8</definedName>
    <definedName name="・事業年報用集計表【親】.有所見者数_3" comment="印刷フィールド" localSheetId="11">糖代謝!$BR$8</definedName>
    <definedName name="・事業年報用集計表【親】.有所見者数_3" comment="印刷フィールド" localSheetId="16">尿酸!$BR$8</definedName>
    <definedName name="・事業年報用集計表【親】.有所見者数_3" comment="印刷フィールド" localSheetId="14">貧血!$BR$8</definedName>
    <definedName name="・事業年報用集計表【親】.有所見者数_3" comment="印刷フィールド" localSheetId="3">腹囲!$BR$8</definedName>
    <definedName name="・事業年報用集計表【親】.有所見者数_3" comment="印刷フィールド" localSheetId="9">腹部超音波!$BR$8</definedName>
    <definedName name="・事業年報用集計表【親】.有所見者数_3" comment="印刷フィールド" localSheetId="17">便潜血!$BR$8</definedName>
    <definedName name="・事業年報用集計表【親】.有所見者数_4" comment="印刷フィールド" localSheetId="2">ＢＭＩ!$BR$9</definedName>
    <definedName name="・事業年報用集計表【親】.有所見者数_4" comment="印刷フィールド" localSheetId="18">胃がんリスク検診!$BR$9</definedName>
    <definedName name="・事業年報用集計表【親】.有所見者数_4" comment="印刷フィールド" localSheetId="13">肝機能!$BR$9</definedName>
    <definedName name="・事業年報用集計表【親】.有所見者数_4" comment="印刷フィールド" localSheetId="10">眼底!$BR$9</definedName>
    <definedName name="・事業年報用集計表【親】.有所見者数_4" comment="印刷フィールド" localSheetId="6">胸部Ｘ線!$BR$9</definedName>
    <definedName name="・事業年報用集計表【親】.有所見者数_4" comment="印刷フィールド" localSheetId="5">血圧!$BR$9</definedName>
    <definedName name="・事業年報用集計表【親】.有所見者数_4" comment="印刷フィールド" localSheetId="12">脂質!$BR$9</definedName>
    <definedName name="・事業年報用集計表【親】.有所見者数_4" comment="印刷フィールド" localSheetId="0">受診者数推移!#REF!</definedName>
    <definedName name="・事業年報用集計表【親】.有所見者数_4" comment="印刷フィールド" localSheetId="7">上部消化管Ｘ線!$BR$9</definedName>
    <definedName name="・事業年報用集計表【親】.有所見者数_4" comment="印刷フィールド" localSheetId="8">心電図!$BR$9</definedName>
    <definedName name="・事業年報用集計表【親】.有所見者数_4" comment="印刷フィールド" localSheetId="15">腎機能!$BR$9</definedName>
    <definedName name="・事業年報用集計表【親】.有所見者数_4" comment="印刷フィールド" localSheetId="1">総合判定!#REF!</definedName>
    <definedName name="・事業年報用集計表【親】.有所見者数_4" comment="印刷フィールド" localSheetId="4">聴力!$BR$9</definedName>
    <definedName name="・事業年報用集計表【親】.有所見者数_4" comment="印刷フィールド" localSheetId="11">糖代謝!$BR$9</definedName>
    <definedName name="・事業年報用集計表【親】.有所見者数_4" comment="印刷フィールド" localSheetId="16">尿酸!$BR$9</definedName>
    <definedName name="・事業年報用集計表【親】.有所見者数_4" comment="印刷フィールド" localSheetId="14">貧血!$BR$9</definedName>
    <definedName name="・事業年報用集計表【親】.有所見者数_4" comment="印刷フィールド" localSheetId="3">腹囲!$BR$9</definedName>
    <definedName name="・事業年報用集計表【親】.有所見者数_4" comment="印刷フィールド" localSheetId="9">腹部超音波!$BR$9</definedName>
    <definedName name="・事業年報用集計表【親】.有所見者数_4" comment="印刷フィールド" localSheetId="17">便潜血!$BR$9</definedName>
    <definedName name="・事業年報用集計表【親】.有所見者数_5" comment="印刷フィールド" localSheetId="2">ＢＭＩ!$BR$10</definedName>
    <definedName name="・事業年報用集計表【親】.有所見者数_5" comment="印刷フィールド" localSheetId="18">胃がんリスク検診!$BR$10</definedName>
    <definedName name="・事業年報用集計表【親】.有所見者数_5" comment="印刷フィールド" localSheetId="13">肝機能!$BR$10</definedName>
    <definedName name="・事業年報用集計表【親】.有所見者数_5" comment="印刷フィールド" localSheetId="10">眼底!$BR$10</definedName>
    <definedName name="・事業年報用集計表【親】.有所見者数_5" comment="印刷フィールド" localSheetId="6">胸部Ｘ線!$BR$10</definedName>
    <definedName name="・事業年報用集計表【親】.有所見者数_5" comment="印刷フィールド" localSheetId="5">血圧!$BR$10</definedName>
    <definedName name="・事業年報用集計表【親】.有所見者数_5" comment="印刷フィールド" localSheetId="12">脂質!$BR$10</definedName>
    <definedName name="・事業年報用集計表【親】.有所見者数_5" comment="印刷フィールド" localSheetId="0">受診者数推移!#REF!</definedName>
    <definedName name="・事業年報用集計表【親】.有所見者数_5" comment="印刷フィールド" localSheetId="7">上部消化管Ｘ線!$BR$10</definedName>
    <definedName name="・事業年報用集計表【親】.有所見者数_5" comment="印刷フィールド" localSheetId="8">心電図!$BR$10</definedName>
    <definedName name="・事業年報用集計表【親】.有所見者数_5" comment="印刷フィールド" localSheetId="15">腎機能!$BR$10</definedName>
    <definedName name="・事業年報用集計表【親】.有所見者数_5" comment="印刷フィールド" localSheetId="1">総合判定!#REF!</definedName>
    <definedName name="・事業年報用集計表【親】.有所見者数_5" comment="印刷フィールド" localSheetId="4">聴力!$BR$10</definedName>
    <definedName name="・事業年報用集計表【親】.有所見者数_5" comment="印刷フィールド" localSheetId="11">糖代謝!$BR$10</definedName>
    <definedName name="・事業年報用集計表【親】.有所見者数_5" comment="印刷フィールド" localSheetId="16">尿酸!$BR$10</definedName>
    <definedName name="・事業年報用集計表【親】.有所見者数_5" comment="印刷フィールド" localSheetId="14">貧血!$BR$10</definedName>
    <definedName name="・事業年報用集計表【親】.有所見者数_5" comment="印刷フィールド" localSheetId="3">腹囲!$BR$10</definedName>
    <definedName name="・事業年報用集計表【親】.有所見者数_5" comment="印刷フィールド" localSheetId="9">腹部超音波!$BR$10</definedName>
    <definedName name="・事業年報用集計表【親】.有所見者数_5" comment="印刷フィールド" localSheetId="17">便潜血!$BR$10</definedName>
    <definedName name="・事業年報用集計表【親】.有所見者数_6" comment="印刷フィールド" localSheetId="2">ＢＭＩ!$BR$11</definedName>
    <definedName name="・事業年報用集計表【親】.有所見者数_6" comment="印刷フィールド" localSheetId="18">胃がんリスク検診!$BR$11</definedName>
    <definedName name="・事業年報用集計表【親】.有所見者数_6" comment="印刷フィールド" localSheetId="13">肝機能!$BR$11</definedName>
    <definedName name="・事業年報用集計表【親】.有所見者数_6" comment="印刷フィールド" localSheetId="10">眼底!$BR$11</definedName>
    <definedName name="・事業年報用集計表【親】.有所見者数_6" comment="印刷フィールド" localSheetId="6">胸部Ｘ線!$BR$11</definedName>
    <definedName name="・事業年報用集計表【親】.有所見者数_6" comment="印刷フィールド" localSheetId="5">血圧!$BR$11</definedName>
    <definedName name="・事業年報用集計表【親】.有所見者数_6" comment="印刷フィールド" localSheetId="12">脂質!$BR$11</definedName>
    <definedName name="・事業年報用集計表【親】.有所見者数_6" comment="印刷フィールド" localSheetId="0">受診者数推移!#REF!</definedName>
    <definedName name="・事業年報用集計表【親】.有所見者数_6" comment="印刷フィールド" localSheetId="7">上部消化管Ｘ線!$BR$11</definedName>
    <definedName name="・事業年報用集計表【親】.有所見者数_6" comment="印刷フィールド" localSheetId="8">心電図!$BR$11</definedName>
    <definedName name="・事業年報用集計表【親】.有所見者数_6" comment="印刷フィールド" localSheetId="15">腎機能!$BR$11</definedName>
    <definedName name="・事業年報用集計表【親】.有所見者数_6" comment="印刷フィールド" localSheetId="1">総合判定!#REF!</definedName>
    <definedName name="・事業年報用集計表【親】.有所見者数_6" comment="印刷フィールド" localSheetId="4">聴力!$BR$11</definedName>
    <definedName name="・事業年報用集計表【親】.有所見者数_6" comment="印刷フィールド" localSheetId="11">糖代謝!$BR$11</definedName>
    <definedName name="・事業年報用集計表【親】.有所見者数_6" comment="印刷フィールド" localSheetId="16">尿酸!$BR$11</definedName>
    <definedName name="・事業年報用集計表【親】.有所見者数_6" comment="印刷フィールド" localSheetId="14">貧血!$BR$11</definedName>
    <definedName name="・事業年報用集計表【親】.有所見者数_6" comment="印刷フィールド" localSheetId="3">腹囲!$BR$11</definedName>
    <definedName name="・事業年報用集計表【親】.有所見者数_6" comment="印刷フィールド" localSheetId="9">腹部超音波!$BR$11</definedName>
    <definedName name="・事業年報用集計表【親】.有所見者数_6" comment="印刷フィールド" localSheetId="17">便潜血!$BR$11</definedName>
    <definedName name="・事業年報用集計表【親】.有所見者数_7" comment="印刷フィールド" localSheetId="2">ＢＭＩ!$BR$12</definedName>
    <definedName name="・事業年報用集計表【親】.有所見者数_7" comment="印刷フィールド" localSheetId="18">胃がんリスク検診!$BR$12</definedName>
    <definedName name="・事業年報用集計表【親】.有所見者数_7" comment="印刷フィールド" localSheetId="13">肝機能!$BR$12</definedName>
    <definedName name="・事業年報用集計表【親】.有所見者数_7" comment="印刷フィールド" localSheetId="10">眼底!$BR$12</definedName>
    <definedName name="・事業年報用集計表【親】.有所見者数_7" comment="印刷フィールド" localSheetId="6">胸部Ｘ線!$BR$12</definedName>
    <definedName name="・事業年報用集計表【親】.有所見者数_7" comment="印刷フィールド" localSheetId="5">血圧!$BR$12</definedName>
    <definedName name="・事業年報用集計表【親】.有所見者数_7" comment="印刷フィールド" localSheetId="12">脂質!$BR$12</definedName>
    <definedName name="・事業年報用集計表【親】.有所見者数_7" comment="印刷フィールド" localSheetId="0">受診者数推移!#REF!</definedName>
    <definedName name="・事業年報用集計表【親】.有所見者数_7" comment="印刷フィールド" localSheetId="7">上部消化管Ｘ線!$BR$12</definedName>
    <definedName name="・事業年報用集計表【親】.有所見者数_7" comment="印刷フィールド" localSheetId="8">心電図!$BR$12</definedName>
    <definedName name="・事業年報用集計表【親】.有所見者数_7" comment="印刷フィールド" localSheetId="15">腎機能!$BR$12</definedName>
    <definedName name="・事業年報用集計表【親】.有所見者数_7" comment="印刷フィールド" localSheetId="1">総合判定!#REF!</definedName>
    <definedName name="・事業年報用集計表【親】.有所見者数_7" comment="印刷フィールド" localSheetId="4">聴力!$BR$12</definedName>
    <definedName name="・事業年報用集計表【親】.有所見者数_7" comment="印刷フィールド" localSheetId="11">糖代謝!$BR$12</definedName>
    <definedName name="・事業年報用集計表【親】.有所見者数_7" comment="印刷フィールド" localSheetId="16">尿酸!$BR$12</definedName>
    <definedName name="・事業年報用集計表【親】.有所見者数_7" comment="印刷フィールド" localSheetId="14">貧血!$BR$12</definedName>
    <definedName name="・事業年報用集計表【親】.有所見者数_7" comment="印刷フィールド" localSheetId="3">腹囲!$BR$12</definedName>
    <definedName name="・事業年報用集計表【親】.有所見者数_7" comment="印刷フィールド" localSheetId="9">腹部超音波!$BR$12</definedName>
    <definedName name="・事業年報用集計表【親】.有所見者数_7" comment="印刷フィールド" localSheetId="17">便潜血!$BR$12</definedName>
    <definedName name="・事業年報用集計表【親】.有所見者数_8" comment="印刷フィールド" localSheetId="2">ＢＭＩ!$BR$13</definedName>
    <definedName name="・事業年報用集計表【親】.有所見者数_8" comment="印刷フィールド" localSheetId="18">胃がんリスク検診!$BR$13</definedName>
    <definedName name="・事業年報用集計表【親】.有所見者数_8" comment="印刷フィールド" localSheetId="13">肝機能!$BR$13</definedName>
    <definedName name="・事業年報用集計表【親】.有所見者数_8" comment="印刷フィールド" localSheetId="10">眼底!$BR$13</definedName>
    <definedName name="・事業年報用集計表【親】.有所見者数_8" comment="印刷フィールド" localSheetId="6">胸部Ｘ線!$BR$13</definedName>
    <definedName name="・事業年報用集計表【親】.有所見者数_8" comment="印刷フィールド" localSheetId="5">血圧!$BR$13</definedName>
    <definedName name="・事業年報用集計表【親】.有所見者数_8" comment="印刷フィールド" localSheetId="12">脂質!$BR$13</definedName>
    <definedName name="・事業年報用集計表【親】.有所見者数_8" comment="印刷フィールド" localSheetId="0">受診者数推移!#REF!</definedName>
    <definedName name="・事業年報用集計表【親】.有所見者数_8" comment="印刷フィールド" localSheetId="7">上部消化管Ｘ線!$BR$13</definedName>
    <definedName name="・事業年報用集計表【親】.有所見者数_8" comment="印刷フィールド" localSheetId="8">心電図!$BR$13</definedName>
    <definedName name="・事業年報用集計表【親】.有所見者数_8" comment="印刷フィールド" localSheetId="15">腎機能!$BR$13</definedName>
    <definedName name="・事業年報用集計表【親】.有所見者数_8" comment="印刷フィールド" localSheetId="1">総合判定!#REF!</definedName>
    <definedName name="・事業年報用集計表【親】.有所見者数_8" comment="印刷フィールド" localSheetId="4">聴力!$BR$13</definedName>
    <definedName name="・事業年報用集計表【親】.有所見者数_8" comment="印刷フィールド" localSheetId="11">糖代謝!$BR$13</definedName>
    <definedName name="・事業年報用集計表【親】.有所見者数_8" comment="印刷フィールド" localSheetId="16">尿酸!$BR$13</definedName>
    <definedName name="・事業年報用集計表【親】.有所見者数_8" comment="印刷フィールド" localSheetId="14">貧血!$BR$13</definedName>
    <definedName name="・事業年報用集計表【親】.有所見者数_8" comment="印刷フィールド" localSheetId="3">腹囲!$BR$13</definedName>
    <definedName name="・事業年報用集計表【親】.有所見者数_8" comment="印刷フィールド" localSheetId="9">腹部超音波!$BR$13</definedName>
    <definedName name="・事業年報用集計表【親】.有所見者数_8" comment="印刷フィールド" localSheetId="17">便潜血!$BR$13</definedName>
    <definedName name="・事業年報用集計表【親】.有所見者数_9" comment="印刷フィールド" localSheetId="2">ＢＭＩ!$BR$14</definedName>
    <definedName name="・事業年報用集計表【親】.有所見者数_9" comment="印刷フィールド" localSheetId="18">胃がんリスク検診!$BR$14</definedName>
    <definedName name="・事業年報用集計表【親】.有所見者数_9" comment="印刷フィールド" localSheetId="13">肝機能!$BR$14</definedName>
    <definedName name="・事業年報用集計表【親】.有所見者数_9" comment="印刷フィールド" localSheetId="10">眼底!$BR$14</definedName>
    <definedName name="・事業年報用集計表【親】.有所見者数_9" comment="印刷フィールド" localSheetId="6">胸部Ｘ線!$BR$14</definedName>
    <definedName name="・事業年報用集計表【親】.有所見者数_9" comment="印刷フィールド" localSheetId="5">血圧!$BR$14</definedName>
    <definedName name="・事業年報用集計表【親】.有所見者数_9" comment="印刷フィールド" localSheetId="12">脂質!$BR$14</definedName>
    <definedName name="・事業年報用集計表【親】.有所見者数_9" comment="印刷フィールド" localSheetId="0">受診者数推移!#REF!</definedName>
    <definedName name="・事業年報用集計表【親】.有所見者数_9" comment="印刷フィールド" localSheetId="7">上部消化管Ｘ線!$BR$14</definedName>
    <definedName name="・事業年報用集計表【親】.有所見者数_9" comment="印刷フィールド" localSheetId="8">心電図!$BR$14</definedName>
    <definedName name="・事業年報用集計表【親】.有所見者数_9" comment="印刷フィールド" localSheetId="15">腎機能!$BR$14</definedName>
    <definedName name="・事業年報用集計表【親】.有所見者数_9" comment="印刷フィールド" localSheetId="1">総合判定!#REF!</definedName>
    <definedName name="・事業年報用集計表【親】.有所見者数_9" comment="印刷フィールド" localSheetId="4">聴力!$BR$14</definedName>
    <definedName name="・事業年報用集計表【親】.有所見者数_9" comment="印刷フィールド" localSheetId="11">糖代謝!$BR$14</definedName>
    <definedName name="・事業年報用集計表【親】.有所見者数_9" comment="印刷フィールド" localSheetId="16">尿酸!$BR$14</definedName>
    <definedName name="・事業年報用集計表【親】.有所見者数_9" comment="印刷フィールド" localSheetId="14">貧血!$BR$14</definedName>
    <definedName name="・事業年報用集計表【親】.有所見者数_9" comment="印刷フィールド" localSheetId="3">腹囲!$BR$14</definedName>
    <definedName name="・事業年報用集計表【親】.有所見者数_9" comment="印刷フィールド" localSheetId="9">腹部超音波!$BR$14</definedName>
    <definedName name="・事業年報用集計表【親】.有所見者数_9" comment="印刷フィールド" localSheetId="17">便潜血!$BR$14</definedName>
    <definedName name="_xlnm.Print_Area" localSheetId="2">ＢＭＩ!$A$1:$AP$98</definedName>
    <definedName name="_xlnm.Print_Area" localSheetId="18">胃がんリスク検診!$A$1:$AP$98</definedName>
    <definedName name="_xlnm.Print_Area" localSheetId="13">肝機能!$A$1:$AP$98</definedName>
    <definedName name="_xlnm.Print_Area" localSheetId="10">眼底!$A$1:$AP$98</definedName>
    <definedName name="_xlnm.Print_Area" localSheetId="6">胸部Ｘ線!$A$1:$AP$98</definedName>
    <definedName name="_xlnm.Print_Area" localSheetId="5">血圧!$A$1:$AP$98</definedName>
    <definedName name="_xlnm.Print_Area" localSheetId="12">脂質!$A$1:$AP$98</definedName>
    <definedName name="_xlnm.Print_Area" localSheetId="0">受診者数推移!$A$1:$AP$35</definedName>
    <definedName name="_xlnm.Print_Area" localSheetId="7">上部消化管Ｘ線!$A$1:$AP$98</definedName>
    <definedName name="_xlnm.Print_Area" localSheetId="8">心電図!$A$1:$AP$98</definedName>
    <definedName name="_xlnm.Print_Area" localSheetId="15">腎機能!$A$1:$AP$98</definedName>
    <definedName name="_xlnm.Print_Area" localSheetId="1">総合判定!$A$1:$AP$59</definedName>
    <definedName name="_xlnm.Print_Area" localSheetId="4">聴力!$A$1:$AP$98</definedName>
    <definedName name="_xlnm.Print_Area" localSheetId="11">糖代謝!$A$1:$AP$98</definedName>
    <definedName name="_xlnm.Print_Area" localSheetId="16">尿酸!$A$1:$AP$98</definedName>
    <definedName name="_xlnm.Print_Area" localSheetId="14">貧血!$A$1:$AP$98</definedName>
    <definedName name="_xlnm.Print_Area" localSheetId="3">腹囲!$A$1:$AP$98</definedName>
    <definedName name="_xlnm.Print_Area" localSheetId="9">腹部超音波!$A$1:$AP$98</definedName>
    <definedName name="_xlnm.Print_Area" localSheetId="17">便潜血!$A$1:$AP$98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7" i="20" l="1"/>
  <c r="R7" i="20"/>
  <c r="J7" i="20"/>
  <c r="DF5" i="20"/>
  <c r="AI44" i="19"/>
  <c r="CA50" i="19" s="1"/>
  <c r="X44" i="19"/>
  <c r="Q44" i="19"/>
  <c r="CA49" i="19" s="1"/>
  <c r="F43" i="19"/>
  <c r="X41" i="19"/>
  <c r="F41" i="19"/>
  <c r="U41" i="19" s="1"/>
  <c r="F39" i="19"/>
  <c r="AI38" i="19"/>
  <c r="CA32" i="19" s="1"/>
  <c r="Q38" i="19"/>
  <c r="AI45" i="19"/>
  <c r="CH18" i="19"/>
  <c r="BA17" i="19"/>
  <c r="X17" i="19" s="1"/>
  <c r="CH16" i="19"/>
  <c r="AB44" i="19" s="1"/>
  <c r="H16" i="19"/>
  <c r="BA16" i="19"/>
  <c r="X16" i="19" s="1"/>
  <c r="AC16" i="19"/>
  <c r="AI43" i="19"/>
  <c r="CH15" i="19"/>
  <c r="AB43" i="19" s="1"/>
  <c r="Q43" i="19"/>
  <c r="CA46" i="19" s="1"/>
  <c r="BV15" i="19"/>
  <c r="J43" i="19" s="1"/>
  <c r="BA15" i="19"/>
  <c r="X15" i="19" s="1"/>
  <c r="H15" i="19"/>
  <c r="AC15" i="19" s="1"/>
  <c r="AI42" i="19"/>
  <c r="X42" i="19"/>
  <c r="Q42" i="19"/>
  <c r="BV14" i="19"/>
  <c r="BA14" i="19"/>
  <c r="X14" i="19" s="1"/>
  <c r="Q41" i="19"/>
  <c r="CA40" i="19" s="1"/>
  <c r="BV13" i="19"/>
  <c r="AI40" i="19"/>
  <c r="CA38" i="19" s="1"/>
  <c r="X40" i="19"/>
  <c r="F40" i="19"/>
  <c r="AI39" i="19"/>
  <c r="X39" i="19"/>
  <c r="BA11" i="19"/>
  <c r="X11" i="19" s="1"/>
  <c r="X38" i="19"/>
  <c r="F38" i="19"/>
  <c r="AI37" i="19"/>
  <c r="CA29" i="19" s="1"/>
  <c r="X37" i="19"/>
  <c r="Q37" i="19"/>
  <c r="BV9" i="19"/>
  <c r="J37" i="19" s="1"/>
  <c r="BW28" i="19" s="1"/>
  <c r="BA9" i="19"/>
  <c r="X9" i="19" s="1"/>
  <c r="AI36" i="19"/>
  <c r="X36" i="19"/>
  <c r="Q36" i="19"/>
  <c r="CA25" i="19" s="1"/>
  <c r="AI35" i="19"/>
  <c r="X35" i="19"/>
  <c r="Q35" i="19"/>
  <c r="BV7" i="19"/>
  <c r="J35" i="19" s="1"/>
  <c r="BA7" i="19"/>
  <c r="X7" i="19" s="1"/>
  <c r="V60" i="18"/>
  <c r="Z60" i="18" s="1"/>
  <c r="BB60" i="18" s="1"/>
  <c r="R60" i="18"/>
  <c r="AD60" i="18" s="1"/>
  <c r="J60" i="18"/>
  <c r="AH60" i="18" s="1"/>
  <c r="F60" i="18"/>
  <c r="V59" i="18"/>
  <c r="R59" i="18"/>
  <c r="J59" i="18"/>
  <c r="F59" i="18"/>
  <c r="AD59" i="18" s="1"/>
  <c r="V58" i="18"/>
  <c r="R58" i="18"/>
  <c r="J58" i="18"/>
  <c r="F58" i="18"/>
  <c r="V57" i="18"/>
  <c r="R57" i="18"/>
  <c r="J57" i="18"/>
  <c r="F57" i="18"/>
  <c r="V56" i="18"/>
  <c r="R56" i="18"/>
  <c r="J56" i="18"/>
  <c r="F56" i="18"/>
  <c r="V55" i="18"/>
  <c r="R55" i="18"/>
  <c r="J55" i="18"/>
  <c r="F55" i="18"/>
  <c r="AD55" i="18" s="1"/>
  <c r="V54" i="18"/>
  <c r="R54" i="18"/>
  <c r="R61" i="18" s="1"/>
  <c r="J54" i="18"/>
  <c r="F54" i="18"/>
  <c r="L42" i="18"/>
  <c r="L93" i="18" s="1"/>
  <c r="L41" i="18"/>
  <c r="L92" i="18" s="1"/>
  <c r="N12" i="18"/>
  <c r="I12" i="18"/>
  <c r="N11" i="18"/>
  <c r="I11" i="18"/>
  <c r="N10" i="18"/>
  <c r="I10" i="18"/>
  <c r="N9" i="18"/>
  <c r="I9" i="18"/>
  <c r="N8" i="18"/>
  <c r="I8" i="18"/>
  <c r="N7" i="18"/>
  <c r="I7" i="18"/>
  <c r="N6" i="18"/>
  <c r="I6" i="18"/>
  <c r="BI2" i="18"/>
  <c r="V60" i="17"/>
  <c r="R60" i="17"/>
  <c r="J60" i="17"/>
  <c r="F60" i="17"/>
  <c r="AD60" i="17" s="1"/>
  <c r="V59" i="17"/>
  <c r="R59" i="17"/>
  <c r="J59" i="17"/>
  <c r="F59" i="17"/>
  <c r="AD59" i="17" s="1"/>
  <c r="V58" i="17"/>
  <c r="R58" i="17"/>
  <c r="J58" i="17"/>
  <c r="F58" i="17"/>
  <c r="V57" i="17"/>
  <c r="R57" i="17"/>
  <c r="J57" i="17"/>
  <c r="F57" i="17"/>
  <c r="AD57" i="17" s="1"/>
  <c r="V56" i="17"/>
  <c r="R56" i="17"/>
  <c r="J56" i="17"/>
  <c r="F56" i="17"/>
  <c r="AD56" i="17" s="1"/>
  <c r="V55" i="17"/>
  <c r="R55" i="17"/>
  <c r="Z55" i="17" s="1"/>
  <c r="BB55" i="17" s="1"/>
  <c r="J55" i="17"/>
  <c r="F55" i="17"/>
  <c r="V54" i="17"/>
  <c r="R54" i="17"/>
  <c r="J54" i="17"/>
  <c r="F54" i="17"/>
  <c r="L42" i="17"/>
  <c r="L93" i="17" s="1"/>
  <c r="L41" i="17"/>
  <c r="L92" i="17" s="1"/>
  <c r="N12" i="17"/>
  <c r="I12" i="17"/>
  <c r="N11" i="17"/>
  <c r="I11" i="17"/>
  <c r="N10" i="17"/>
  <c r="I10" i="17"/>
  <c r="N9" i="17"/>
  <c r="I9" i="17"/>
  <c r="N8" i="17"/>
  <c r="I8" i="17"/>
  <c r="N7" i="17"/>
  <c r="I7" i="17"/>
  <c r="N6" i="17"/>
  <c r="I6" i="17"/>
  <c r="BI2" i="17"/>
  <c r="L92" i="16"/>
  <c r="V60" i="16"/>
  <c r="R60" i="16"/>
  <c r="J60" i="16"/>
  <c r="AH60" i="16" s="1"/>
  <c r="F60" i="16"/>
  <c r="AD60" i="16" s="1"/>
  <c r="AD59" i="16"/>
  <c r="V59" i="16"/>
  <c r="Z59" i="16" s="1"/>
  <c r="BB59" i="16" s="1"/>
  <c r="R59" i="16"/>
  <c r="J59" i="16"/>
  <c r="F59" i="16"/>
  <c r="V58" i="16"/>
  <c r="R58" i="16"/>
  <c r="J58" i="16"/>
  <c r="AH58" i="16" s="1"/>
  <c r="F58" i="16"/>
  <c r="AD58" i="16" s="1"/>
  <c r="V57" i="16"/>
  <c r="R57" i="16"/>
  <c r="AD57" i="16" s="1"/>
  <c r="J57" i="16"/>
  <c r="AH57" i="16" s="1"/>
  <c r="F57" i="16"/>
  <c r="V56" i="16"/>
  <c r="R56" i="16"/>
  <c r="J56" i="16"/>
  <c r="F56" i="16"/>
  <c r="AD56" i="16" s="1"/>
  <c r="V55" i="16"/>
  <c r="R55" i="16"/>
  <c r="J55" i="16"/>
  <c r="AH55" i="16" s="1"/>
  <c r="F55" i="16"/>
  <c r="AD55" i="16" s="1"/>
  <c r="V54" i="16"/>
  <c r="R54" i="16"/>
  <c r="R61" i="16" s="1"/>
  <c r="J54" i="16"/>
  <c r="AH54" i="16" s="1"/>
  <c r="F54" i="16"/>
  <c r="L42" i="16"/>
  <c r="L93" i="16" s="1"/>
  <c r="L41" i="16"/>
  <c r="N12" i="16"/>
  <c r="I12" i="16"/>
  <c r="N11" i="16"/>
  <c r="I11" i="16"/>
  <c r="N10" i="16"/>
  <c r="I10" i="16"/>
  <c r="N9" i="16"/>
  <c r="I9" i="16"/>
  <c r="N8" i="16"/>
  <c r="N13" i="16" s="1"/>
  <c r="I8" i="16"/>
  <c r="N7" i="16"/>
  <c r="I7" i="16"/>
  <c r="N6" i="16"/>
  <c r="I6" i="16"/>
  <c r="BI2" i="16"/>
  <c r="V60" i="15"/>
  <c r="R60" i="15"/>
  <c r="J60" i="15"/>
  <c r="F60" i="15"/>
  <c r="AD60" i="15" s="1"/>
  <c r="V59" i="15"/>
  <c r="R59" i="15"/>
  <c r="J59" i="15"/>
  <c r="F59" i="15"/>
  <c r="V58" i="15"/>
  <c r="R58" i="15"/>
  <c r="J58" i="15"/>
  <c r="F58" i="15"/>
  <c r="V57" i="15"/>
  <c r="R57" i="15"/>
  <c r="J57" i="15"/>
  <c r="F57" i="15"/>
  <c r="AD57" i="15" s="1"/>
  <c r="V56" i="15"/>
  <c r="R56" i="15"/>
  <c r="J56" i="15"/>
  <c r="F56" i="15"/>
  <c r="V55" i="15"/>
  <c r="Z55" i="15" s="1"/>
  <c r="BB55" i="15" s="1"/>
  <c r="R55" i="15"/>
  <c r="J55" i="15"/>
  <c r="F55" i="15"/>
  <c r="AD55" i="15" s="1"/>
  <c r="V54" i="15"/>
  <c r="R54" i="15"/>
  <c r="J54" i="15"/>
  <c r="F54" i="15"/>
  <c r="L42" i="15"/>
  <c r="L93" i="15" s="1"/>
  <c r="L41" i="15"/>
  <c r="L92" i="15" s="1"/>
  <c r="N12" i="15"/>
  <c r="I12" i="15"/>
  <c r="N11" i="15"/>
  <c r="I11" i="15"/>
  <c r="N10" i="15"/>
  <c r="I10" i="15"/>
  <c r="N9" i="15"/>
  <c r="I9" i="15"/>
  <c r="N8" i="15"/>
  <c r="I8" i="15"/>
  <c r="N7" i="15"/>
  <c r="I7" i="15"/>
  <c r="N6" i="15"/>
  <c r="I6" i="15"/>
  <c r="BI2" i="15"/>
  <c r="V60" i="14"/>
  <c r="Z60" i="14" s="1"/>
  <c r="BB60" i="14" s="1"/>
  <c r="R60" i="14"/>
  <c r="J60" i="14"/>
  <c r="F60" i="14"/>
  <c r="V59" i="14"/>
  <c r="R59" i="14"/>
  <c r="J59" i="14"/>
  <c r="F59" i="14"/>
  <c r="AD59" i="14" s="1"/>
  <c r="V58" i="14"/>
  <c r="R58" i="14"/>
  <c r="J58" i="14"/>
  <c r="F58" i="14"/>
  <c r="AD58" i="14" s="1"/>
  <c r="V57" i="14"/>
  <c r="Z57" i="14" s="1"/>
  <c r="BB57" i="14" s="1"/>
  <c r="R57" i="14"/>
  <c r="J57" i="14"/>
  <c r="F57" i="14"/>
  <c r="AD57" i="14" s="1"/>
  <c r="V56" i="14"/>
  <c r="R56" i="14"/>
  <c r="J56" i="14"/>
  <c r="F56" i="14"/>
  <c r="AD56" i="14" s="1"/>
  <c r="V55" i="14"/>
  <c r="Z55" i="14" s="1"/>
  <c r="BB55" i="14" s="1"/>
  <c r="R55" i="14"/>
  <c r="J55" i="14"/>
  <c r="F55" i="14"/>
  <c r="AD55" i="14" s="1"/>
  <c r="V54" i="14"/>
  <c r="R54" i="14"/>
  <c r="J54" i="14"/>
  <c r="F54" i="14"/>
  <c r="L42" i="14"/>
  <c r="L93" i="14" s="1"/>
  <c r="L41" i="14"/>
  <c r="L92" i="14" s="1"/>
  <c r="N12" i="14"/>
  <c r="I12" i="14"/>
  <c r="N11" i="14"/>
  <c r="I11" i="14"/>
  <c r="N10" i="14"/>
  <c r="S10" i="14" s="1"/>
  <c r="AW10" i="14" s="1"/>
  <c r="I10" i="14"/>
  <c r="N9" i="14"/>
  <c r="I9" i="14"/>
  <c r="N8" i="14"/>
  <c r="I8" i="14"/>
  <c r="N7" i="14"/>
  <c r="I7" i="14"/>
  <c r="N6" i="14"/>
  <c r="I6" i="14"/>
  <c r="BI2" i="14"/>
  <c r="AW49" i="14" s="1"/>
  <c r="B51" i="14" s="1"/>
  <c r="V60" i="13"/>
  <c r="R60" i="13"/>
  <c r="J60" i="13"/>
  <c r="AH60" i="13" s="1"/>
  <c r="F60" i="13"/>
  <c r="AD60" i="13" s="1"/>
  <c r="V59" i="13"/>
  <c r="Z59" i="13" s="1"/>
  <c r="BB59" i="13" s="1"/>
  <c r="R59" i="13"/>
  <c r="J59" i="13"/>
  <c r="F59" i="13"/>
  <c r="V58" i="13"/>
  <c r="R58" i="13"/>
  <c r="J58" i="13"/>
  <c r="AH58" i="13" s="1"/>
  <c r="F58" i="13"/>
  <c r="AD58" i="13" s="1"/>
  <c r="V57" i="13"/>
  <c r="R57" i="13"/>
  <c r="J57" i="13"/>
  <c r="F57" i="13"/>
  <c r="V56" i="13"/>
  <c r="R56" i="13"/>
  <c r="J56" i="13"/>
  <c r="AH56" i="13" s="1"/>
  <c r="F56" i="13"/>
  <c r="AD56" i="13" s="1"/>
  <c r="V55" i="13"/>
  <c r="R55" i="13"/>
  <c r="J55" i="13"/>
  <c r="F55" i="13"/>
  <c r="AD55" i="13" s="1"/>
  <c r="V54" i="13"/>
  <c r="R54" i="13"/>
  <c r="J54" i="13"/>
  <c r="AH54" i="13" s="1"/>
  <c r="F54" i="13"/>
  <c r="F61" i="13" s="1"/>
  <c r="L42" i="13"/>
  <c r="L93" i="13" s="1"/>
  <c r="L41" i="13"/>
  <c r="L92" i="13" s="1"/>
  <c r="N12" i="13"/>
  <c r="I12" i="13"/>
  <c r="N11" i="13"/>
  <c r="I11" i="13"/>
  <c r="N10" i="13"/>
  <c r="I10" i="13"/>
  <c r="N9" i="13"/>
  <c r="I9" i="13"/>
  <c r="N8" i="13"/>
  <c r="I8" i="13"/>
  <c r="N7" i="13"/>
  <c r="I7" i="13"/>
  <c r="N6" i="13"/>
  <c r="I6" i="13"/>
  <c r="BI2" i="13"/>
  <c r="AW49" i="13" s="1"/>
  <c r="B51" i="13" s="1"/>
  <c r="V60" i="12"/>
  <c r="R60" i="12"/>
  <c r="J60" i="12"/>
  <c r="AH60" i="12" s="1"/>
  <c r="F60" i="12"/>
  <c r="V59" i="12"/>
  <c r="Z59" i="12" s="1"/>
  <c r="BB59" i="12" s="1"/>
  <c r="R59" i="12"/>
  <c r="J59" i="12"/>
  <c r="AH59" i="12" s="1"/>
  <c r="AL59" i="12" s="1"/>
  <c r="BG59" i="12" s="1"/>
  <c r="F59" i="12"/>
  <c r="AD59" i="12" s="1"/>
  <c r="V58" i="12"/>
  <c r="R58" i="12"/>
  <c r="J58" i="12"/>
  <c r="AH58" i="12" s="1"/>
  <c r="F58" i="12"/>
  <c r="AD58" i="12" s="1"/>
  <c r="V57" i="12"/>
  <c r="R57" i="12"/>
  <c r="J57" i="12"/>
  <c r="F57" i="12"/>
  <c r="V56" i="12"/>
  <c r="R56" i="12"/>
  <c r="J56" i="12"/>
  <c r="AH56" i="12" s="1"/>
  <c r="F56" i="12"/>
  <c r="V55" i="12"/>
  <c r="R55" i="12"/>
  <c r="J55" i="12"/>
  <c r="AH55" i="12" s="1"/>
  <c r="F55" i="12"/>
  <c r="AD55" i="12" s="1"/>
  <c r="V54" i="12"/>
  <c r="V61" i="12" s="1"/>
  <c r="R54" i="12"/>
  <c r="J54" i="12"/>
  <c r="F54" i="12"/>
  <c r="L42" i="12"/>
  <c r="L93" i="12" s="1"/>
  <c r="L41" i="12"/>
  <c r="L92" i="12" s="1"/>
  <c r="N12" i="12"/>
  <c r="I12" i="12"/>
  <c r="N11" i="12"/>
  <c r="I11" i="12"/>
  <c r="N10" i="12"/>
  <c r="I10" i="12"/>
  <c r="N9" i="12"/>
  <c r="S9" i="12" s="1"/>
  <c r="AW9" i="12" s="1"/>
  <c r="I9" i="12"/>
  <c r="N8" i="12"/>
  <c r="I8" i="12"/>
  <c r="N7" i="12"/>
  <c r="I7" i="12"/>
  <c r="N6" i="12"/>
  <c r="I6" i="12"/>
  <c r="BI2" i="12"/>
  <c r="V60" i="11"/>
  <c r="R60" i="11"/>
  <c r="Z60" i="11" s="1"/>
  <c r="BB60" i="11" s="1"/>
  <c r="J60" i="11"/>
  <c r="AH60" i="11" s="1"/>
  <c r="F60" i="11"/>
  <c r="AD60" i="11" s="1"/>
  <c r="V59" i="11"/>
  <c r="R59" i="11"/>
  <c r="J59" i="11"/>
  <c r="F59" i="11"/>
  <c r="V58" i="11"/>
  <c r="R58" i="11"/>
  <c r="J58" i="11"/>
  <c r="F58" i="11"/>
  <c r="AD58" i="11" s="1"/>
  <c r="V57" i="11"/>
  <c r="R57" i="11"/>
  <c r="J57" i="11"/>
  <c r="F57" i="11"/>
  <c r="AD57" i="11" s="1"/>
  <c r="V56" i="11"/>
  <c r="R56" i="11"/>
  <c r="J56" i="11"/>
  <c r="F56" i="11"/>
  <c r="V55" i="11"/>
  <c r="R55" i="11"/>
  <c r="J55" i="11"/>
  <c r="F55" i="11"/>
  <c r="AD55" i="11" s="1"/>
  <c r="V54" i="11"/>
  <c r="R54" i="11"/>
  <c r="J54" i="11"/>
  <c r="F54" i="11"/>
  <c r="L42" i="11"/>
  <c r="L93" i="11" s="1"/>
  <c r="L41" i="11"/>
  <c r="L92" i="11" s="1"/>
  <c r="N12" i="11"/>
  <c r="I12" i="11"/>
  <c r="N11" i="11"/>
  <c r="I11" i="11"/>
  <c r="N10" i="11"/>
  <c r="S10" i="11" s="1"/>
  <c r="AW10" i="11" s="1"/>
  <c r="I10" i="11"/>
  <c r="N9" i="11"/>
  <c r="I9" i="11"/>
  <c r="N8" i="11"/>
  <c r="I8" i="11"/>
  <c r="N7" i="11"/>
  <c r="I7" i="11"/>
  <c r="N6" i="11"/>
  <c r="I6" i="11"/>
  <c r="BI2" i="11"/>
  <c r="V60" i="10"/>
  <c r="Z60" i="10" s="1"/>
  <c r="BB60" i="10" s="1"/>
  <c r="R60" i="10"/>
  <c r="J60" i="10"/>
  <c r="AH60" i="10" s="1"/>
  <c r="F60" i="10"/>
  <c r="AD60" i="10" s="1"/>
  <c r="V59" i="10"/>
  <c r="R59" i="10"/>
  <c r="J59" i="10"/>
  <c r="F59" i="10"/>
  <c r="AD59" i="10" s="1"/>
  <c r="AH58" i="10"/>
  <c r="V58" i="10"/>
  <c r="R58" i="10"/>
  <c r="Z58" i="10" s="1"/>
  <c r="BB58" i="10" s="1"/>
  <c r="J58" i="10"/>
  <c r="F58" i="10"/>
  <c r="AD58" i="10" s="1"/>
  <c r="V57" i="10"/>
  <c r="R57" i="10"/>
  <c r="J57" i="10"/>
  <c r="F57" i="10"/>
  <c r="V56" i="10"/>
  <c r="R56" i="10"/>
  <c r="J56" i="10"/>
  <c r="F56" i="10"/>
  <c r="AD56" i="10" s="1"/>
  <c r="V55" i="10"/>
  <c r="R55" i="10"/>
  <c r="J55" i="10"/>
  <c r="F55" i="10"/>
  <c r="AD55" i="10" s="1"/>
  <c r="V54" i="10"/>
  <c r="R54" i="10"/>
  <c r="J54" i="10"/>
  <c r="F54" i="10"/>
  <c r="L42" i="10"/>
  <c r="L93" i="10" s="1"/>
  <c r="L41" i="10"/>
  <c r="L92" i="10" s="1"/>
  <c r="N12" i="10"/>
  <c r="I12" i="10"/>
  <c r="N11" i="10"/>
  <c r="I11" i="10"/>
  <c r="N10" i="10"/>
  <c r="I10" i="10"/>
  <c r="N9" i="10"/>
  <c r="I9" i="10"/>
  <c r="N8" i="10"/>
  <c r="I8" i="10"/>
  <c r="N7" i="10"/>
  <c r="I7" i="10"/>
  <c r="N6" i="10"/>
  <c r="I6" i="10"/>
  <c r="BI2" i="10"/>
  <c r="BR2" i="10" s="1"/>
  <c r="B4" i="10" s="1"/>
  <c r="V60" i="9"/>
  <c r="R60" i="9"/>
  <c r="J60" i="9"/>
  <c r="F60" i="9"/>
  <c r="AD60" i="9" s="1"/>
  <c r="V59" i="9"/>
  <c r="Z59" i="9" s="1"/>
  <c r="BB59" i="9" s="1"/>
  <c r="R59" i="9"/>
  <c r="J59" i="9"/>
  <c r="AH59" i="9" s="1"/>
  <c r="F59" i="9"/>
  <c r="AD59" i="9" s="1"/>
  <c r="V58" i="9"/>
  <c r="R58" i="9"/>
  <c r="J58" i="9"/>
  <c r="F58" i="9"/>
  <c r="V57" i="9"/>
  <c r="R57" i="9"/>
  <c r="J57" i="9"/>
  <c r="F57" i="9"/>
  <c r="AD57" i="9" s="1"/>
  <c r="V56" i="9"/>
  <c r="R56" i="9"/>
  <c r="AD56" i="9" s="1"/>
  <c r="J56" i="9"/>
  <c r="N56" i="9" s="1"/>
  <c r="AW56" i="9" s="1"/>
  <c r="F56" i="9"/>
  <c r="V55" i="9"/>
  <c r="R55" i="9"/>
  <c r="J55" i="9"/>
  <c r="F55" i="9"/>
  <c r="AD55" i="9" s="1"/>
  <c r="V54" i="9"/>
  <c r="R54" i="9"/>
  <c r="J54" i="9"/>
  <c r="AH54" i="9" s="1"/>
  <c r="F54" i="9"/>
  <c r="AD54" i="9" s="1"/>
  <c r="L42" i="9"/>
  <c r="L93" i="9" s="1"/>
  <c r="L41" i="9"/>
  <c r="L92" i="9" s="1"/>
  <c r="N12" i="9"/>
  <c r="I12" i="9"/>
  <c r="N11" i="9"/>
  <c r="I11" i="9"/>
  <c r="N10" i="9"/>
  <c r="I10" i="9"/>
  <c r="N9" i="9"/>
  <c r="I9" i="9"/>
  <c r="N8" i="9"/>
  <c r="I8" i="9"/>
  <c r="N7" i="9"/>
  <c r="I7" i="9"/>
  <c r="N6" i="9"/>
  <c r="I6" i="9"/>
  <c r="BI2" i="9"/>
  <c r="V60" i="8"/>
  <c r="R60" i="8"/>
  <c r="J60" i="8"/>
  <c r="F60" i="8"/>
  <c r="AD60" i="8" s="1"/>
  <c r="V59" i="8"/>
  <c r="AH59" i="8" s="1"/>
  <c r="R59" i="8"/>
  <c r="AD59" i="8" s="1"/>
  <c r="J59" i="8"/>
  <c r="N59" i="8" s="1"/>
  <c r="AW59" i="8" s="1"/>
  <c r="F59" i="8"/>
  <c r="V58" i="8"/>
  <c r="R58" i="8"/>
  <c r="J58" i="8"/>
  <c r="F58" i="8"/>
  <c r="AD58" i="8" s="1"/>
  <c r="V57" i="8"/>
  <c r="Z57" i="8" s="1"/>
  <c r="BB57" i="8" s="1"/>
  <c r="R57" i="8"/>
  <c r="AD57" i="8" s="1"/>
  <c r="J57" i="8"/>
  <c r="F57" i="8"/>
  <c r="V56" i="8"/>
  <c r="R56" i="8"/>
  <c r="J56" i="8"/>
  <c r="F56" i="8"/>
  <c r="V55" i="8"/>
  <c r="R55" i="8"/>
  <c r="J55" i="8"/>
  <c r="AH55" i="8" s="1"/>
  <c r="F55" i="8"/>
  <c r="AD55" i="8" s="1"/>
  <c r="V54" i="8"/>
  <c r="R54" i="8"/>
  <c r="J54" i="8"/>
  <c r="F54" i="8"/>
  <c r="L42" i="8"/>
  <c r="L93" i="8" s="1"/>
  <c r="L41" i="8"/>
  <c r="L92" i="8" s="1"/>
  <c r="N12" i="8"/>
  <c r="I12" i="8"/>
  <c r="N11" i="8"/>
  <c r="I11" i="8"/>
  <c r="N10" i="8"/>
  <c r="I10" i="8"/>
  <c r="N9" i="8"/>
  <c r="I9" i="8"/>
  <c r="N8" i="8"/>
  <c r="I8" i="8"/>
  <c r="N7" i="8"/>
  <c r="I7" i="8"/>
  <c r="N6" i="8"/>
  <c r="I6" i="8"/>
  <c r="BI2" i="8"/>
  <c r="AW49" i="8" s="1"/>
  <c r="B51" i="8" s="1"/>
  <c r="V60" i="7"/>
  <c r="R60" i="7"/>
  <c r="J60" i="7"/>
  <c r="F60" i="7"/>
  <c r="V59" i="7"/>
  <c r="R59" i="7"/>
  <c r="J59" i="7"/>
  <c r="F59" i="7"/>
  <c r="AD59" i="7" s="1"/>
  <c r="AH58" i="7"/>
  <c r="V58" i="7"/>
  <c r="R58" i="7"/>
  <c r="J58" i="7"/>
  <c r="F58" i="7"/>
  <c r="AD58" i="7" s="1"/>
  <c r="V57" i="7"/>
  <c r="R57" i="7"/>
  <c r="J57" i="7"/>
  <c r="F57" i="7"/>
  <c r="AD57" i="7" s="1"/>
  <c r="V56" i="7"/>
  <c r="R56" i="7"/>
  <c r="J56" i="7"/>
  <c r="F56" i="7"/>
  <c r="V55" i="7"/>
  <c r="Z55" i="7" s="1"/>
  <c r="BB55" i="7" s="1"/>
  <c r="R55" i="7"/>
  <c r="J55" i="7"/>
  <c r="AH55" i="7" s="1"/>
  <c r="F55" i="7"/>
  <c r="AD55" i="7" s="1"/>
  <c r="V54" i="7"/>
  <c r="R54" i="7"/>
  <c r="J54" i="7"/>
  <c r="F54" i="7"/>
  <c r="L42" i="7"/>
  <c r="L93" i="7" s="1"/>
  <c r="L41" i="7"/>
  <c r="L92" i="7" s="1"/>
  <c r="N12" i="7"/>
  <c r="I12" i="7"/>
  <c r="N11" i="7"/>
  <c r="I11" i="7"/>
  <c r="N10" i="7"/>
  <c r="I10" i="7"/>
  <c r="N9" i="7"/>
  <c r="I9" i="7"/>
  <c r="N8" i="7"/>
  <c r="I8" i="7"/>
  <c r="N7" i="7"/>
  <c r="I7" i="7"/>
  <c r="N6" i="7"/>
  <c r="I6" i="7"/>
  <c r="BI2" i="7"/>
  <c r="V60" i="6"/>
  <c r="R60" i="6"/>
  <c r="J60" i="6"/>
  <c r="AH60" i="6" s="1"/>
  <c r="F60" i="6"/>
  <c r="V59" i="6"/>
  <c r="R59" i="6"/>
  <c r="J59" i="6"/>
  <c r="F59" i="6"/>
  <c r="AD59" i="6" s="1"/>
  <c r="V58" i="6"/>
  <c r="Z58" i="6" s="1"/>
  <c r="BB58" i="6" s="1"/>
  <c r="R58" i="6"/>
  <c r="J58" i="6"/>
  <c r="F58" i="6"/>
  <c r="V57" i="6"/>
  <c r="R57" i="6"/>
  <c r="J57" i="6"/>
  <c r="F57" i="6"/>
  <c r="AD57" i="6" s="1"/>
  <c r="V56" i="6"/>
  <c r="R56" i="6"/>
  <c r="J56" i="6"/>
  <c r="F56" i="6"/>
  <c r="AD56" i="6" s="1"/>
  <c r="Z55" i="6"/>
  <c r="BB55" i="6" s="1"/>
  <c r="V55" i="6"/>
  <c r="R55" i="6"/>
  <c r="J55" i="6"/>
  <c r="F55" i="6"/>
  <c r="AD55" i="6" s="1"/>
  <c r="V54" i="6"/>
  <c r="R54" i="6"/>
  <c r="J54" i="6"/>
  <c r="F54" i="6"/>
  <c r="AW49" i="6"/>
  <c r="B51" i="6" s="1"/>
  <c r="L42" i="6"/>
  <c r="L93" i="6" s="1"/>
  <c r="L41" i="6"/>
  <c r="L92" i="6" s="1"/>
  <c r="N12" i="6"/>
  <c r="I12" i="6"/>
  <c r="N11" i="6"/>
  <c r="I11" i="6"/>
  <c r="N10" i="6"/>
  <c r="I10" i="6"/>
  <c r="N9" i="6"/>
  <c r="I9" i="6"/>
  <c r="N8" i="6"/>
  <c r="I8" i="6"/>
  <c r="N7" i="6"/>
  <c r="I7" i="6"/>
  <c r="N6" i="6"/>
  <c r="I6" i="6"/>
  <c r="BI2" i="6"/>
  <c r="V60" i="5"/>
  <c r="AH60" i="5" s="1"/>
  <c r="R60" i="5"/>
  <c r="J60" i="5"/>
  <c r="F60" i="5"/>
  <c r="V59" i="5"/>
  <c r="R59" i="5"/>
  <c r="J59" i="5"/>
  <c r="F59" i="5"/>
  <c r="AD59" i="5" s="1"/>
  <c r="V58" i="5"/>
  <c r="R58" i="5"/>
  <c r="J58" i="5"/>
  <c r="F58" i="5"/>
  <c r="AD58" i="5" s="1"/>
  <c r="V57" i="5"/>
  <c r="Z57" i="5" s="1"/>
  <c r="BB57" i="5" s="1"/>
  <c r="R57" i="5"/>
  <c r="J57" i="5"/>
  <c r="AH57" i="5" s="1"/>
  <c r="F57" i="5"/>
  <c r="AD57" i="5" s="1"/>
  <c r="V56" i="5"/>
  <c r="R56" i="5"/>
  <c r="J56" i="5"/>
  <c r="F56" i="5"/>
  <c r="AD56" i="5" s="1"/>
  <c r="V55" i="5"/>
  <c r="Z55" i="5" s="1"/>
  <c r="BB55" i="5" s="1"/>
  <c r="R55" i="5"/>
  <c r="J55" i="5"/>
  <c r="F55" i="5"/>
  <c r="V54" i="5"/>
  <c r="R54" i="5"/>
  <c r="J54" i="5"/>
  <c r="F54" i="5"/>
  <c r="AD54" i="5" s="1"/>
  <c r="L42" i="5"/>
  <c r="L93" i="5" s="1"/>
  <c r="L41" i="5"/>
  <c r="L92" i="5" s="1"/>
  <c r="N12" i="5"/>
  <c r="I12" i="5"/>
  <c r="N11" i="5"/>
  <c r="S11" i="5" s="1"/>
  <c r="AW11" i="5" s="1"/>
  <c r="I11" i="5"/>
  <c r="N10" i="5"/>
  <c r="I10" i="5"/>
  <c r="N9" i="5"/>
  <c r="I9" i="5"/>
  <c r="N8" i="5"/>
  <c r="I8" i="5"/>
  <c r="N7" i="5"/>
  <c r="I7" i="5"/>
  <c r="N6" i="5"/>
  <c r="I6" i="5"/>
  <c r="BI2" i="5"/>
  <c r="V60" i="4"/>
  <c r="R60" i="4"/>
  <c r="J60" i="4"/>
  <c r="F60" i="4"/>
  <c r="AD60" i="4" s="1"/>
  <c r="V59" i="4"/>
  <c r="AH59" i="4" s="1"/>
  <c r="R59" i="4"/>
  <c r="Z59" i="4" s="1"/>
  <c r="BB59" i="4" s="1"/>
  <c r="J59" i="4"/>
  <c r="F59" i="4"/>
  <c r="V58" i="4"/>
  <c r="R58" i="4"/>
  <c r="J58" i="4"/>
  <c r="F58" i="4"/>
  <c r="V57" i="4"/>
  <c r="R57" i="4"/>
  <c r="J57" i="4"/>
  <c r="F57" i="4"/>
  <c r="AD57" i="4" s="1"/>
  <c r="AD56" i="4"/>
  <c r="V56" i="4"/>
  <c r="AH56" i="4" s="1"/>
  <c r="R56" i="4"/>
  <c r="J56" i="4"/>
  <c r="F56" i="4"/>
  <c r="V55" i="4"/>
  <c r="R55" i="4"/>
  <c r="J55" i="4"/>
  <c r="F55" i="4"/>
  <c r="AD55" i="4" s="1"/>
  <c r="V54" i="4"/>
  <c r="R54" i="4"/>
  <c r="AD54" i="4" s="1"/>
  <c r="J54" i="4"/>
  <c r="AH54" i="4" s="1"/>
  <c r="F54" i="4"/>
  <c r="L42" i="4"/>
  <c r="L93" i="4" s="1"/>
  <c r="L41" i="4"/>
  <c r="L92" i="4" s="1"/>
  <c r="N12" i="4"/>
  <c r="I12" i="4"/>
  <c r="N11" i="4"/>
  <c r="I11" i="4"/>
  <c r="N10" i="4"/>
  <c r="S10" i="4" s="1"/>
  <c r="AW10" i="4" s="1"/>
  <c r="I10" i="4"/>
  <c r="N9" i="4"/>
  <c r="I9" i="4"/>
  <c r="N8" i="4"/>
  <c r="I8" i="4"/>
  <c r="N7" i="4"/>
  <c r="I7" i="4"/>
  <c r="N6" i="4"/>
  <c r="I6" i="4"/>
  <c r="BI2" i="4"/>
  <c r="BR2" i="4" s="1"/>
  <c r="B4" i="4" s="1"/>
  <c r="V60" i="3"/>
  <c r="R60" i="3"/>
  <c r="J60" i="3"/>
  <c r="AH60" i="3" s="1"/>
  <c r="F60" i="3"/>
  <c r="AD60" i="3" s="1"/>
  <c r="V59" i="3"/>
  <c r="R59" i="3"/>
  <c r="J59" i="3"/>
  <c r="F59" i="3"/>
  <c r="V58" i="3"/>
  <c r="Z58" i="3" s="1"/>
  <c r="BB58" i="3" s="1"/>
  <c r="R58" i="3"/>
  <c r="J58" i="3"/>
  <c r="F58" i="3"/>
  <c r="AD58" i="3" s="1"/>
  <c r="V57" i="3"/>
  <c r="Z57" i="3" s="1"/>
  <c r="BB57" i="3" s="1"/>
  <c r="R57" i="3"/>
  <c r="J57" i="3"/>
  <c r="AH57" i="3" s="1"/>
  <c r="F57" i="3"/>
  <c r="AD57" i="3" s="1"/>
  <c r="V56" i="3"/>
  <c r="Z56" i="3" s="1"/>
  <c r="BB56" i="3" s="1"/>
  <c r="R56" i="3"/>
  <c r="J56" i="3"/>
  <c r="F56" i="3"/>
  <c r="AD56" i="3" s="1"/>
  <c r="V55" i="3"/>
  <c r="R55" i="3"/>
  <c r="J55" i="3"/>
  <c r="F55" i="3"/>
  <c r="AD55" i="3" s="1"/>
  <c r="V54" i="3"/>
  <c r="R54" i="3"/>
  <c r="J54" i="3"/>
  <c r="F54" i="3"/>
  <c r="L42" i="3"/>
  <c r="L93" i="3" s="1"/>
  <c r="L41" i="3"/>
  <c r="L92" i="3" s="1"/>
  <c r="N12" i="3"/>
  <c r="I12" i="3"/>
  <c r="N11" i="3"/>
  <c r="I11" i="3"/>
  <c r="N10" i="3"/>
  <c r="I10" i="3"/>
  <c r="N9" i="3"/>
  <c r="I9" i="3"/>
  <c r="N8" i="3"/>
  <c r="I8" i="3"/>
  <c r="N7" i="3"/>
  <c r="I7" i="3"/>
  <c r="N6" i="3"/>
  <c r="I6" i="3"/>
  <c r="BI2" i="3"/>
  <c r="V60" i="2"/>
  <c r="R60" i="2"/>
  <c r="J60" i="2"/>
  <c r="F60" i="2"/>
  <c r="AD60" i="2" s="1"/>
  <c r="V59" i="2"/>
  <c r="Z59" i="2" s="1"/>
  <c r="BB59" i="2" s="1"/>
  <c r="R59" i="2"/>
  <c r="AD59" i="2" s="1"/>
  <c r="J59" i="2"/>
  <c r="AH59" i="2" s="1"/>
  <c r="F59" i="2"/>
  <c r="V58" i="2"/>
  <c r="R58" i="2"/>
  <c r="J58" i="2"/>
  <c r="F58" i="2"/>
  <c r="AD58" i="2" s="1"/>
  <c r="V57" i="2"/>
  <c r="R57" i="2"/>
  <c r="J57" i="2"/>
  <c r="AH57" i="2" s="1"/>
  <c r="F57" i="2"/>
  <c r="AD57" i="2" s="1"/>
  <c r="V56" i="2"/>
  <c r="AH56" i="2" s="1"/>
  <c r="R56" i="2"/>
  <c r="AD56" i="2" s="1"/>
  <c r="J56" i="2"/>
  <c r="F56" i="2"/>
  <c r="V55" i="2"/>
  <c r="R55" i="2"/>
  <c r="J55" i="2"/>
  <c r="F55" i="2"/>
  <c r="AD55" i="2" s="1"/>
  <c r="V54" i="2"/>
  <c r="R54" i="2"/>
  <c r="J54" i="2"/>
  <c r="F54" i="2"/>
  <c r="L42" i="2"/>
  <c r="L93" i="2" s="1"/>
  <c r="L41" i="2"/>
  <c r="L92" i="2" s="1"/>
  <c r="N12" i="2"/>
  <c r="S12" i="2" s="1"/>
  <c r="AW12" i="2" s="1"/>
  <c r="I12" i="2"/>
  <c r="N11" i="2"/>
  <c r="I11" i="2"/>
  <c r="N10" i="2"/>
  <c r="I10" i="2"/>
  <c r="N9" i="2"/>
  <c r="I9" i="2"/>
  <c r="N8" i="2"/>
  <c r="I8" i="2"/>
  <c r="N7" i="2"/>
  <c r="I7" i="2"/>
  <c r="N6" i="2"/>
  <c r="S6" i="2" s="1"/>
  <c r="AW6" i="2" s="1"/>
  <c r="I6" i="2"/>
  <c r="BI2" i="2"/>
  <c r="S9" i="18" l="1"/>
  <c r="AW9" i="18" s="1"/>
  <c r="Z57" i="18"/>
  <c r="BB57" i="18" s="1"/>
  <c r="S10" i="18"/>
  <c r="AW10" i="18" s="1"/>
  <c r="Z55" i="18"/>
  <c r="BB55" i="18" s="1"/>
  <c r="Z58" i="18"/>
  <c r="BB58" i="18" s="1"/>
  <c r="Z56" i="18"/>
  <c r="BB56" i="18" s="1"/>
  <c r="Z59" i="18"/>
  <c r="BB59" i="18" s="1"/>
  <c r="AD57" i="18"/>
  <c r="Z58" i="17"/>
  <c r="BB58" i="17" s="1"/>
  <c r="Z56" i="17"/>
  <c r="BB56" i="17" s="1"/>
  <c r="Z59" i="17"/>
  <c r="BB59" i="17" s="1"/>
  <c r="S9" i="17"/>
  <c r="AW9" i="17" s="1"/>
  <c r="Z57" i="17"/>
  <c r="BB57" i="17" s="1"/>
  <c r="Z60" i="17"/>
  <c r="BB60" i="17" s="1"/>
  <c r="AD55" i="17"/>
  <c r="S10" i="17"/>
  <c r="AW10" i="17" s="1"/>
  <c r="Z57" i="16"/>
  <c r="BB57" i="16" s="1"/>
  <c r="Z60" i="16"/>
  <c r="BB60" i="16" s="1"/>
  <c r="Z55" i="16"/>
  <c r="BB55" i="16" s="1"/>
  <c r="Z58" i="16"/>
  <c r="BB58" i="16" s="1"/>
  <c r="S7" i="16"/>
  <c r="AW7" i="16" s="1"/>
  <c r="Z56" i="16"/>
  <c r="BB56" i="16" s="1"/>
  <c r="Z59" i="15"/>
  <c r="BB59" i="15" s="1"/>
  <c r="Z57" i="15"/>
  <c r="BB57" i="15" s="1"/>
  <c r="Z60" i="15"/>
  <c r="BB60" i="15" s="1"/>
  <c r="S10" i="15"/>
  <c r="AW10" i="15" s="1"/>
  <c r="Z58" i="15"/>
  <c r="BB58" i="15" s="1"/>
  <c r="AD56" i="15"/>
  <c r="AD59" i="15"/>
  <c r="Z56" i="15"/>
  <c r="BB56" i="15" s="1"/>
  <c r="S7" i="14"/>
  <c r="AW7" i="14" s="1"/>
  <c r="Z56" i="14"/>
  <c r="BB56" i="14" s="1"/>
  <c r="AH60" i="14"/>
  <c r="Z58" i="14"/>
  <c r="BB58" i="14" s="1"/>
  <c r="Z59" i="14"/>
  <c r="BB59" i="14" s="1"/>
  <c r="Z54" i="14"/>
  <c r="BB54" i="14" s="1"/>
  <c r="AD60" i="14"/>
  <c r="AL60" i="13"/>
  <c r="BG60" i="13" s="1"/>
  <c r="Z60" i="13"/>
  <c r="BB60" i="13" s="1"/>
  <c r="Z58" i="13"/>
  <c r="BB58" i="13" s="1"/>
  <c r="AH55" i="13"/>
  <c r="AL55" i="13" s="1"/>
  <c r="BG55" i="13" s="1"/>
  <c r="AD59" i="13"/>
  <c r="AH57" i="13"/>
  <c r="S6" i="13"/>
  <c r="AW6" i="13" s="1"/>
  <c r="Z56" i="13"/>
  <c r="BB56" i="13" s="1"/>
  <c r="Z60" i="12"/>
  <c r="BB60" i="12" s="1"/>
  <c r="Z55" i="12"/>
  <c r="BB55" i="12" s="1"/>
  <c r="Z58" i="12"/>
  <c r="BB58" i="12" s="1"/>
  <c r="Z56" i="12"/>
  <c r="BB56" i="12" s="1"/>
  <c r="AD57" i="12"/>
  <c r="AH57" i="12"/>
  <c r="AL57" i="12" s="1"/>
  <c r="BG57" i="12" s="1"/>
  <c r="S10" i="12"/>
  <c r="AW10" i="12" s="1"/>
  <c r="Z57" i="12"/>
  <c r="BB57" i="12" s="1"/>
  <c r="AD60" i="12"/>
  <c r="Z59" i="11"/>
  <c r="BB59" i="11" s="1"/>
  <c r="Z57" i="11"/>
  <c r="BB57" i="11" s="1"/>
  <c r="Z55" i="11"/>
  <c r="BB55" i="11" s="1"/>
  <c r="Z58" i="11"/>
  <c r="BB58" i="11" s="1"/>
  <c r="AD59" i="11"/>
  <c r="Z56" i="11"/>
  <c r="BB56" i="11" s="1"/>
  <c r="V61" i="11"/>
  <c r="AD56" i="11"/>
  <c r="N13" i="10"/>
  <c r="Z56" i="10"/>
  <c r="BB56" i="10" s="1"/>
  <c r="Z59" i="10"/>
  <c r="BB59" i="10" s="1"/>
  <c r="N57" i="10"/>
  <c r="AW57" i="10" s="1"/>
  <c r="AD57" i="10"/>
  <c r="Z57" i="10"/>
  <c r="BB57" i="10" s="1"/>
  <c r="N55" i="10"/>
  <c r="AW55" i="10" s="1"/>
  <c r="AH55" i="10"/>
  <c r="AL55" i="10" s="1"/>
  <c r="BG55" i="10" s="1"/>
  <c r="AH56" i="9"/>
  <c r="S10" i="9"/>
  <c r="AW10" i="9" s="1"/>
  <c r="Z57" i="9"/>
  <c r="BB57" i="9" s="1"/>
  <c r="N58" i="9"/>
  <c r="AW58" i="9" s="1"/>
  <c r="Z55" i="9"/>
  <c r="BB55" i="9" s="1"/>
  <c r="AD58" i="9"/>
  <c r="Z60" i="9"/>
  <c r="BB60" i="9" s="1"/>
  <c r="Z58" i="9"/>
  <c r="BB58" i="9" s="1"/>
  <c r="Z55" i="8"/>
  <c r="BB55" i="8" s="1"/>
  <c r="AH57" i="8"/>
  <c r="S6" i="8"/>
  <c r="AW6" i="8" s="1"/>
  <c r="S12" i="8"/>
  <c r="AW12" i="8" s="1"/>
  <c r="Z60" i="8"/>
  <c r="BB60" i="8" s="1"/>
  <c r="N56" i="8"/>
  <c r="AW56" i="8" s="1"/>
  <c r="AD56" i="8"/>
  <c r="Z56" i="8"/>
  <c r="BB56" i="8" s="1"/>
  <c r="Z58" i="8"/>
  <c r="BB58" i="8" s="1"/>
  <c r="AH54" i="8"/>
  <c r="AL54" i="8" s="1"/>
  <c r="BG54" i="8" s="1"/>
  <c r="N13" i="8"/>
  <c r="S13" i="8" s="1"/>
  <c r="AW13" i="8" s="1"/>
  <c r="R61" i="7"/>
  <c r="Z59" i="7"/>
  <c r="BB59" i="7" s="1"/>
  <c r="Z57" i="7"/>
  <c r="BB57" i="7" s="1"/>
  <c r="N60" i="7"/>
  <c r="AW60" i="7" s="1"/>
  <c r="AD60" i="7"/>
  <c r="Z60" i="7"/>
  <c r="BB60" i="7" s="1"/>
  <c r="Z58" i="7"/>
  <c r="BB58" i="7" s="1"/>
  <c r="N54" i="7"/>
  <c r="AW54" i="7" s="1"/>
  <c r="Z56" i="7"/>
  <c r="BB56" i="7" s="1"/>
  <c r="V61" i="7"/>
  <c r="Z61" i="7" s="1"/>
  <c r="BB61" i="7" s="1"/>
  <c r="AD56" i="7"/>
  <c r="Z56" i="6"/>
  <c r="BB56" i="6" s="1"/>
  <c r="Z59" i="6"/>
  <c r="BB59" i="6" s="1"/>
  <c r="Z54" i="6"/>
  <c r="BB54" i="6" s="1"/>
  <c r="AD60" i="6"/>
  <c r="AL60" i="6" s="1"/>
  <c r="BG60" i="6" s="1"/>
  <c r="S10" i="6"/>
  <c r="AW10" i="6" s="1"/>
  <c r="Z57" i="6"/>
  <c r="BB57" i="6" s="1"/>
  <c r="Z60" i="6"/>
  <c r="BB60" i="6" s="1"/>
  <c r="AD58" i="6"/>
  <c r="S7" i="6"/>
  <c r="AW7" i="6" s="1"/>
  <c r="Z58" i="5"/>
  <c r="BB58" i="5" s="1"/>
  <c r="N54" i="5"/>
  <c r="AW54" i="5" s="1"/>
  <c r="S9" i="5"/>
  <c r="AW9" i="5" s="1"/>
  <c r="V61" i="5"/>
  <c r="Z59" i="5"/>
  <c r="BB59" i="5" s="1"/>
  <c r="AD55" i="5"/>
  <c r="AD61" i="5" s="1"/>
  <c r="AD60" i="5"/>
  <c r="AL60" i="5" s="1"/>
  <c r="BG60" i="5" s="1"/>
  <c r="Z56" i="5"/>
  <c r="BB56" i="5" s="1"/>
  <c r="Z60" i="4"/>
  <c r="BB60" i="4" s="1"/>
  <c r="N58" i="4"/>
  <c r="AW58" i="4" s="1"/>
  <c r="Z55" i="4"/>
  <c r="BB55" i="4" s="1"/>
  <c r="AD58" i="4"/>
  <c r="Z58" i="4"/>
  <c r="BB58" i="4" s="1"/>
  <c r="N56" i="4"/>
  <c r="AW56" i="4" s="1"/>
  <c r="AD59" i="4"/>
  <c r="Z57" i="4"/>
  <c r="BB57" i="4" s="1"/>
  <c r="R61" i="3"/>
  <c r="Z61" i="3" s="1"/>
  <c r="BB61" i="3" s="1"/>
  <c r="V61" i="3"/>
  <c r="Z60" i="3"/>
  <c r="BB60" i="3" s="1"/>
  <c r="Z55" i="3"/>
  <c r="BB55" i="3" s="1"/>
  <c r="N59" i="3"/>
  <c r="AW59" i="3" s="1"/>
  <c r="AD59" i="3"/>
  <c r="AH59" i="3"/>
  <c r="AL59" i="3" s="1"/>
  <c r="BG59" i="3" s="1"/>
  <c r="Z55" i="2"/>
  <c r="BB55" i="2" s="1"/>
  <c r="Z60" i="2"/>
  <c r="BB60" i="2" s="1"/>
  <c r="Z58" i="2"/>
  <c r="BB58" i="2" s="1"/>
  <c r="Z57" i="2"/>
  <c r="BB57" i="2" s="1"/>
  <c r="CA23" i="19"/>
  <c r="AM35" i="19"/>
  <c r="U38" i="19"/>
  <c r="CA31" i="19"/>
  <c r="BA8" i="19"/>
  <c r="X8" i="19" s="1"/>
  <c r="BV10" i="19"/>
  <c r="J38" i="19" s="1"/>
  <c r="N38" i="19" s="1"/>
  <c r="Q45" i="19"/>
  <c r="F37" i="19"/>
  <c r="U37" i="19" s="1"/>
  <c r="BV8" i="19"/>
  <c r="J36" i="19" s="1"/>
  <c r="N36" i="19" s="1"/>
  <c r="CH17" i="19"/>
  <c r="AB45" i="19" s="1"/>
  <c r="BW53" i="19" s="1"/>
  <c r="BV18" i="19"/>
  <c r="AF44" i="19"/>
  <c r="CH14" i="19"/>
  <c r="AB42" i="19" s="1"/>
  <c r="AF42" i="19" s="1"/>
  <c r="BW50" i="19"/>
  <c r="CH7" i="19"/>
  <c r="F42" i="19"/>
  <c r="U42" i="19" s="1"/>
  <c r="BA10" i="19"/>
  <c r="X10" i="19" s="1"/>
  <c r="X43" i="19"/>
  <c r="AF43" i="19" s="1"/>
  <c r="H14" i="19"/>
  <c r="S7" i="18"/>
  <c r="AW7" i="18" s="1"/>
  <c r="AW49" i="18"/>
  <c r="B51" i="18" s="1"/>
  <c r="AD58" i="18"/>
  <c r="S6" i="18"/>
  <c r="AW6" i="18" s="1"/>
  <c r="S12" i="18"/>
  <c r="AW12" i="18" s="1"/>
  <c r="V61" i="18"/>
  <c r="Z61" i="18" s="1"/>
  <c r="BB61" i="18" s="1"/>
  <c r="Z54" i="18"/>
  <c r="BB54" i="18" s="1"/>
  <c r="S11" i="18"/>
  <c r="AW11" i="18" s="1"/>
  <c r="AD56" i="18"/>
  <c r="AH60" i="17"/>
  <c r="AL60" i="17" s="1"/>
  <c r="BG60" i="17" s="1"/>
  <c r="S11" i="17"/>
  <c r="AW11" i="17" s="1"/>
  <c r="S6" i="17"/>
  <c r="AW6" i="17" s="1"/>
  <c r="S7" i="17"/>
  <c r="AW7" i="17" s="1"/>
  <c r="R61" i="17"/>
  <c r="V61" i="17"/>
  <c r="Z61" i="17" s="1"/>
  <c r="BB61" i="17" s="1"/>
  <c r="S12" i="17"/>
  <c r="AW12" i="17" s="1"/>
  <c r="AW49" i="17"/>
  <c r="B51" i="17" s="1"/>
  <c r="AD58" i="17"/>
  <c r="Z54" i="17"/>
  <c r="BB54" i="17" s="1"/>
  <c r="AL58" i="16"/>
  <c r="BG58" i="16" s="1"/>
  <c r="AL60" i="16"/>
  <c r="BG60" i="16" s="1"/>
  <c r="N56" i="16"/>
  <c r="AW56" i="16" s="1"/>
  <c r="V61" i="16"/>
  <c r="AH59" i="16"/>
  <c r="AL59" i="16" s="1"/>
  <c r="BG59" i="16" s="1"/>
  <c r="S10" i="16"/>
  <c r="AW10" i="16" s="1"/>
  <c r="S11" i="16"/>
  <c r="AW11" i="16" s="1"/>
  <c r="Z54" i="16"/>
  <c r="BB54" i="16" s="1"/>
  <c r="AH56" i="16"/>
  <c r="AL56" i="16" s="1"/>
  <c r="BG56" i="16" s="1"/>
  <c r="S9" i="15"/>
  <c r="AW9" i="15" s="1"/>
  <c r="AH60" i="15"/>
  <c r="S6" i="15"/>
  <c r="AW6" i="15" s="1"/>
  <c r="S12" i="15"/>
  <c r="AW12" i="15" s="1"/>
  <c r="S7" i="15"/>
  <c r="AW7" i="15" s="1"/>
  <c r="R61" i="15"/>
  <c r="S11" i="15"/>
  <c r="AW11" i="15" s="1"/>
  <c r="AD58" i="15"/>
  <c r="V61" i="15"/>
  <c r="Z54" i="15"/>
  <c r="BB54" i="15" s="1"/>
  <c r="AW49" i="15"/>
  <c r="B51" i="15" s="1"/>
  <c r="S11" i="14"/>
  <c r="AW11" i="14" s="1"/>
  <c r="S12" i="14"/>
  <c r="AW12" i="14" s="1"/>
  <c r="R61" i="14"/>
  <c r="S9" i="14"/>
  <c r="AW9" i="14" s="1"/>
  <c r="V61" i="14"/>
  <c r="Z61" i="14" s="1"/>
  <c r="BB61" i="14" s="1"/>
  <c r="S6" i="14"/>
  <c r="AW6" i="14" s="1"/>
  <c r="Z57" i="13"/>
  <c r="BB57" i="13" s="1"/>
  <c r="AH59" i="13"/>
  <c r="AL59" i="13" s="1"/>
  <c r="BG59" i="13" s="1"/>
  <c r="S10" i="13"/>
  <c r="AW10" i="13" s="1"/>
  <c r="S11" i="13"/>
  <c r="AW11" i="13" s="1"/>
  <c r="Z55" i="13"/>
  <c r="BB55" i="13" s="1"/>
  <c r="S8" i="13"/>
  <c r="AW8" i="13" s="1"/>
  <c r="R61" i="13"/>
  <c r="V61" i="13"/>
  <c r="Z61" i="13" s="1"/>
  <c r="BB61" i="13" s="1"/>
  <c r="Z54" i="13"/>
  <c r="BB54" i="13" s="1"/>
  <c r="AD57" i="13"/>
  <c r="N59" i="13"/>
  <c r="AW59" i="13" s="1"/>
  <c r="Z61" i="12"/>
  <c r="BB61" i="12" s="1"/>
  <c r="S11" i="12"/>
  <c r="AW11" i="12" s="1"/>
  <c r="I13" i="12"/>
  <c r="AL55" i="12"/>
  <c r="BG55" i="12" s="1"/>
  <c r="S8" i="12"/>
  <c r="AW8" i="12" s="1"/>
  <c r="AW49" i="12"/>
  <c r="B51" i="12" s="1"/>
  <c r="AH54" i="12"/>
  <c r="BR2" i="12"/>
  <c r="B4" i="12" s="1"/>
  <c r="Z54" i="12"/>
  <c r="BB54" i="12" s="1"/>
  <c r="N13" i="12"/>
  <c r="R61" i="12"/>
  <c r="AD56" i="12"/>
  <c r="AL56" i="12" s="1"/>
  <c r="BG56" i="12" s="1"/>
  <c r="Z54" i="11"/>
  <c r="BB54" i="11" s="1"/>
  <c r="S11" i="11"/>
  <c r="AW11" i="11" s="1"/>
  <c r="S7" i="11"/>
  <c r="AW7" i="11" s="1"/>
  <c r="S9" i="11"/>
  <c r="AW9" i="11" s="1"/>
  <c r="Z61" i="11"/>
  <c r="BB61" i="11" s="1"/>
  <c r="S6" i="11"/>
  <c r="AW6" i="11" s="1"/>
  <c r="S12" i="11"/>
  <c r="AW12" i="11" s="1"/>
  <c r="AW49" i="11"/>
  <c r="B51" i="11" s="1"/>
  <c r="R61" i="11"/>
  <c r="F61" i="10"/>
  <c r="N59" i="10"/>
  <c r="AW59" i="10" s="1"/>
  <c r="N54" i="10"/>
  <c r="AW54" i="10" s="1"/>
  <c r="S9" i="10"/>
  <c r="AW9" i="10" s="1"/>
  <c r="N56" i="10"/>
  <c r="AW56" i="10" s="1"/>
  <c r="N58" i="10"/>
  <c r="AW58" i="10" s="1"/>
  <c r="AH54" i="10"/>
  <c r="S11" i="10"/>
  <c r="AW11" i="10" s="1"/>
  <c r="N60" i="10"/>
  <c r="AW60" i="10" s="1"/>
  <c r="Z55" i="10"/>
  <c r="BB55" i="10" s="1"/>
  <c r="S8" i="10"/>
  <c r="AW8" i="10" s="1"/>
  <c r="S10" i="10"/>
  <c r="AW10" i="10" s="1"/>
  <c r="I13" i="10"/>
  <c r="S13" i="10" s="1"/>
  <c r="AW13" i="10" s="1"/>
  <c r="AH56" i="10"/>
  <c r="AL56" i="10" s="1"/>
  <c r="BG56" i="10" s="1"/>
  <c r="AL58" i="10"/>
  <c r="BG58" i="10" s="1"/>
  <c r="AL60" i="10"/>
  <c r="BG60" i="10" s="1"/>
  <c r="R61" i="10"/>
  <c r="V61" i="10"/>
  <c r="Z61" i="10" s="1"/>
  <c r="BB61" i="10" s="1"/>
  <c r="AH57" i="10"/>
  <c r="AL57" i="10" s="1"/>
  <c r="BG57" i="10" s="1"/>
  <c r="Z54" i="10"/>
  <c r="BB54" i="10" s="1"/>
  <c r="AD54" i="10"/>
  <c r="AD61" i="10" s="1"/>
  <c r="AH59" i="10"/>
  <c r="AL59" i="10" s="1"/>
  <c r="BG59" i="10" s="1"/>
  <c r="S6" i="10"/>
  <c r="AW6" i="10" s="1"/>
  <c r="S12" i="10"/>
  <c r="AW12" i="10" s="1"/>
  <c r="Z56" i="9"/>
  <c r="BB56" i="9" s="1"/>
  <c r="S6" i="9"/>
  <c r="AW6" i="9" s="1"/>
  <c r="AL59" i="9"/>
  <c r="BG59" i="9" s="1"/>
  <c r="N55" i="9"/>
  <c r="AW55" i="9" s="1"/>
  <c r="N13" i="9"/>
  <c r="S9" i="9"/>
  <c r="AW9" i="9" s="1"/>
  <c r="J61" i="9"/>
  <c r="AH55" i="9"/>
  <c r="R61" i="9"/>
  <c r="N59" i="9"/>
  <c r="AW59" i="9" s="1"/>
  <c r="S11" i="9"/>
  <c r="AW11" i="9" s="1"/>
  <c r="S12" i="9"/>
  <c r="AW12" i="9" s="1"/>
  <c r="N57" i="9"/>
  <c r="AW57" i="9" s="1"/>
  <c r="AH58" i="9"/>
  <c r="AL58" i="9" s="1"/>
  <c r="BG58" i="9" s="1"/>
  <c r="N60" i="9"/>
  <c r="AW60" i="9" s="1"/>
  <c r="S8" i="9"/>
  <c r="AW8" i="9" s="1"/>
  <c r="F61" i="9"/>
  <c r="V61" i="9"/>
  <c r="AH57" i="9"/>
  <c r="AL57" i="9" s="1"/>
  <c r="BG57" i="9" s="1"/>
  <c r="AH60" i="9"/>
  <c r="AL60" i="9" s="1"/>
  <c r="BG60" i="9" s="1"/>
  <c r="Z54" i="9"/>
  <c r="BB54" i="9" s="1"/>
  <c r="AL55" i="8"/>
  <c r="BG55" i="8" s="1"/>
  <c r="AL59" i="8"/>
  <c r="BG59" i="8" s="1"/>
  <c r="AL57" i="8"/>
  <c r="BG57" i="8" s="1"/>
  <c r="F61" i="8"/>
  <c r="S9" i="8"/>
  <c r="AW9" i="8" s="1"/>
  <c r="N58" i="8"/>
  <c r="AW58" i="8" s="1"/>
  <c r="S10" i="8"/>
  <c r="AW10" i="8" s="1"/>
  <c r="AD54" i="8"/>
  <c r="AD61" i="8" s="1"/>
  <c r="I13" i="8"/>
  <c r="AH58" i="8"/>
  <c r="AL58" i="8" s="1"/>
  <c r="BG58" i="8" s="1"/>
  <c r="Z59" i="8"/>
  <c r="BB59" i="8" s="1"/>
  <c r="N54" i="8"/>
  <c r="AW54" i="8" s="1"/>
  <c r="R61" i="8"/>
  <c r="AH56" i="8"/>
  <c r="V61" i="8"/>
  <c r="Z61" i="8" s="1"/>
  <c r="BB61" i="8" s="1"/>
  <c r="S11" i="8"/>
  <c r="AW11" i="8" s="1"/>
  <c r="N55" i="8"/>
  <c r="AW55" i="8" s="1"/>
  <c r="S8" i="8"/>
  <c r="AW8" i="8" s="1"/>
  <c r="Z54" i="8"/>
  <c r="BB54" i="8" s="1"/>
  <c r="N60" i="8"/>
  <c r="AW60" i="8" s="1"/>
  <c r="N57" i="8"/>
  <c r="AW57" i="8" s="1"/>
  <c r="AH60" i="8"/>
  <c r="AL60" i="8" s="1"/>
  <c r="BG60" i="8" s="1"/>
  <c r="S9" i="7"/>
  <c r="AW9" i="7" s="1"/>
  <c r="AL58" i="7"/>
  <c r="BG58" i="7" s="1"/>
  <c r="S10" i="7"/>
  <c r="AW10" i="7" s="1"/>
  <c r="AD54" i="7"/>
  <c r="N59" i="7"/>
  <c r="AW59" i="7" s="1"/>
  <c r="N56" i="7"/>
  <c r="AW56" i="7" s="1"/>
  <c r="S12" i="7"/>
  <c r="AW12" i="7" s="1"/>
  <c r="N13" i="7"/>
  <c r="S13" i="7" s="1"/>
  <c r="AW13" i="7" s="1"/>
  <c r="N55" i="7"/>
  <c r="AW55" i="7" s="1"/>
  <c r="AH59" i="7"/>
  <c r="AL59" i="7" s="1"/>
  <c r="BG59" i="7" s="1"/>
  <c r="AL55" i="7"/>
  <c r="BG55" i="7" s="1"/>
  <c r="AH54" i="7"/>
  <c r="AL54" i="7" s="1"/>
  <c r="BG54" i="7" s="1"/>
  <c r="AH60" i="7"/>
  <c r="AL60" i="7" s="1"/>
  <c r="BG60" i="7" s="1"/>
  <c r="I13" i="7"/>
  <c r="N58" i="7"/>
  <c r="AW58" i="7" s="1"/>
  <c r="N57" i="7"/>
  <c r="AW57" i="7" s="1"/>
  <c r="Z54" i="7"/>
  <c r="BB54" i="7" s="1"/>
  <c r="S11" i="7"/>
  <c r="AW11" i="7" s="1"/>
  <c r="AH57" i="7"/>
  <c r="AL57" i="7" s="1"/>
  <c r="BG57" i="7" s="1"/>
  <c r="S6" i="7"/>
  <c r="AW6" i="7" s="1"/>
  <c r="AW49" i="7"/>
  <c r="B51" i="7" s="1"/>
  <c r="S8" i="7"/>
  <c r="AW8" i="7" s="1"/>
  <c r="F61" i="7"/>
  <c r="AH56" i="7"/>
  <c r="AL56" i="7" s="1"/>
  <c r="BG56" i="7" s="1"/>
  <c r="S9" i="6"/>
  <c r="AW9" i="6" s="1"/>
  <c r="R61" i="6"/>
  <c r="S6" i="6"/>
  <c r="AW6" i="6" s="1"/>
  <c r="S12" i="6"/>
  <c r="AW12" i="6" s="1"/>
  <c r="S11" i="6"/>
  <c r="AW11" i="6" s="1"/>
  <c r="V61" i="6"/>
  <c r="Z61" i="6" s="1"/>
  <c r="BB61" i="6" s="1"/>
  <c r="N55" i="5"/>
  <c r="AW55" i="5" s="1"/>
  <c r="N58" i="5"/>
  <c r="AW58" i="5" s="1"/>
  <c r="N13" i="5"/>
  <c r="F61" i="5"/>
  <c r="N57" i="5"/>
  <c r="AW57" i="5" s="1"/>
  <c r="S10" i="5"/>
  <c r="AW10" i="5" s="1"/>
  <c r="Z54" i="5"/>
  <c r="BB54" i="5" s="1"/>
  <c r="N56" i="5"/>
  <c r="AW56" i="5" s="1"/>
  <c r="AL57" i="5"/>
  <c r="BG57" i="5" s="1"/>
  <c r="N59" i="5"/>
  <c r="AW59" i="5" s="1"/>
  <c r="Z60" i="5"/>
  <c r="BB60" i="5" s="1"/>
  <c r="AH54" i="5"/>
  <c r="AL54" i="5" s="1"/>
  <c r="BG54" i="5" s="1"/>
  <c r="S6" i="5"/>
  <c r="AW6" i="5" s="1"/>
  <c r="S12" i="5"/>
  <c r="AW12" i="5" s="1"/>
  <c r="AH56" i="5"/>
  <c r="AL56" i="5" s="1"/>
  <c r="BG56" i="5" s="1"/>
  <c r="AH55" i="5"/>
  <c r="AL55" i="5" s="1"/>
  <c r="BG55" i="5" s="1"/>
  <c r="AH58" i="5"/>
  <c r="AL58" i="5" s="1"/>
  <c r="BG58" i="5" s="1"/>
  <c r="S7" i="5"/>
  <c r="AW7" i="5" s="1"/>
  <c r="AH59" i="5"/>
  <c r="AL59" i="5" s="1"/>
  <c r="BG59" i="5" s="1"/>
  <c r="R61" i="5"/>
  <c r="N60" i="5"/>
  <c r="AW60" i="5" s="1"/>
  <c r="Z56" i="4"/>
  <c r="BB56" i="4" s="1"/>
  <c r="S11" i="4"/>
  <c r="AW11" i="4" s="1"/>
  <c r="N60" i="4"/>
  <c r="AW60" i="4" s="1"/>
  <c r="S6" i="4"/>
  <c r="AW6" i="4" s="1"/>
  <c r="N55" i="4"/>
  <c r="AW55" i="4" s="1"/>
  <c r="S12" i="4"/>
  <c r="AW12" i="4" s="1"/>
  <c r="S8" i="4"/>
  <c r="AW8" i="4" s="1"/>
  <c r="AH60" i="4"/>
  <c r="AL60" i="4" s="1"/>
  <c r="BG60" i="4" s="1"/>
  <c r="AH55" i="4"/>
  <c r="S9" i="4"/>
  <c r="AW9" i="4" s="1"/>
  <c r="R61" i="4"/>
  <c r="AD61" i="4"/>
  <c r="I13" i="4"/>
  <c r="N13" i="4"/>
  <c r="N57" i="4"/>
  <c r="AW57" i="4" s="1"/>
  <c r="AH58" i="4"/>
  <c r="AL58" i="4" s="1"/>
  <c r="BG58" i="4" s="1"/>
  <c r="F61" i="4"/>
  <c r="N59" i="4"/>
  <c r="AW59" i="4" s="1"/>
  <c r="N54" i="4"/>
  <c r="AW54" i="4" s="1"/>
  <c r="V61" i="4"/>
  <c r="AH57" i="4"/>
  <c r="AL57" i="4" s="1"/>
  <c r="BG57" i="4" s="1"/>
  <c r="Z54" i="4"/>
  <c r="BB54" i="4" s="1"/>
  <c r="AL60" i="3"/>
  <c r="BG60" i="3" s="1"/>
  <c r="S9" i="3"/>
  <c r="AW9" i="3" s="1"/>
  <c r="N56" i="3"/>
  <c r="AW56" i="3" s="1"/>
  <c r="Z54" i="3"/>
  <c r="BB54" i="3" s="1"/>
  <c r="AL57" i="3"/>
  <c r="BG57" i="3" s="1"/>
  <c r="Z59" i="3"/>
  <c r="BB59" i="3" s="1"/>
  <c r="S10" i="3"/>
  <c r="AW10" i="3" s="1"/>
  <c r="AD54" i="3"/>
  <c r="AH54" i="3"/>
  <c r="AL54" i="3" s="1"/>
  <c r="BG54" i="3" s="1"/>
  <c r="N58" i="3"/>
  <c r="AW58" i="3" s="1"/>
  <c r="I13" i="3"/>
  <c r="N55" i="3"/>
  <c r="AW55" i="3" s="1"/>
  <c r="AH56" i="3"/>
  <c r="AL56" i="3" s="1"/>
  <c r="BG56" i="3" s="1"/>
  <c r="S6" i="3"/>
  <c r="AW6" i="3" s="1"/>
  <c r="S12" i="3"/>
  <c r="AW12" i="3" s="1"/>
  <c r="N60" i="3"/>
  <c r="AW60" i="3" s="1"/>
  <c r="N57" i="3"/>
  <c r="AW57" i="3" s="1"/>
  <c r="F61" i="3"/>
  <c r="N13" i="3"/>
  <c r="AH58" i="3"/>
  <c r="AL58" i="3" s="1"/>
  <c r="BG58" i="3" s="1"/>
  <c r="J61" i="3"/>
  <c r="AH55" i="3"/>
  <c r="AL55" i="3" s="1"/>
  <c r="BG55" i="3" s="1"/>
  <c r="AL56" i="2"/>
  <c r="BG56" i="2" s="1"/>
  <c r="N13" i="2"/>
  <c r="Z56" i="2"/>
  <c r="BB56" i="2" s="1"/>
  <c r="N58" i="2"/>
  <c r="AW58" i="2" s="1"/>
  <c r="S8" i="2"/>
  <c r="AW8" i="2" s="1"/>
  <c r="F61" i="2"/>
  <c r="N54" i="2"/>
  <c r="AW54" i="2" s="1"/>
  <c r="N60" i="2"/>
  <c r="AW60" i="2" s="1"/>
  <c r="S9" i="2"/>
  <c r="AW9" i="2" s="1"/>
  <c r="AL57" i="2"/>
  <c r="BG57" i="2" s="1"/>
  <c r="S7" i="2"/>
  <c r="AW7" i="2" s="1"/>
  <c r="N55" i="2"/>
  <c r="AW55" i="2" s="1"/>
  <c r="AL59" i="2"/>
  <c r="BG59" i="2" s="1"/>
  <c r="R61" i="2"/>
  <c r="V61" i="2"/>
  <c r="AH55" i="2"/>
  <c r="AL55" i="2" s="1"/>
  <c r="BG55" i="2" s="1"/>
  <c r="N57" i="2"/>
  <c r="AW57" i="2" s="1"/>
  <c r="AH58" i="2"/>
  <c r="AL58" i="2" s="1"/>
  <c r="BG58" i="2" s="1"/>
  <c r="S10" i="2"/>
  <c r="AW10" i="2" s="1"/>
  <c r="Z54" i="2"/>
  <c r="BB54" i="2" s="1"/>
  <c r="AD54" i="2"/>
  <c r="AD61" i="2" s="1"/>
  <c r="N59" i="2"/>
  <c r="AW59" i="2" s="1"/>
  <c r="S11" i="2"/>
  <c r="AW11" i="2" s="1"/>
  <c r="AH54" i="2"/>
  <c r="AH60" i="2"/>
  <c r="AL60" i="2" s="1"/>
  <c r="BG60" i="2" s="1"/>
  <c r="N56" i="2"/>
  <c r="AW56" i="2" s="1"/>
  <c r="AI41" i="19"/>
  <c r="AI46" i="19" s="1"/>
  <c r="BA13" i="19"/>
  <c r="X13" i="19" s="1"/>
  <c r="BW47" i="19"/>
  <c r="AM39" i="19"/>
  <c r="CA35" i="19"/>
  <c r="J42" i="19"/>
  <c r="CA28" i="19"/>
  <c r="CA43" i="19"/>
  <c r="BA12" i="19"/>
  <c r="X12" i="19" s="1"/>
  <c r="Q40" i="19"/>
  <c r="BW46" i="19"/>
  <c r="N43" i="19"/>
  <c r="BV12" i="19"/>
  <c r="CA53" i="19"/>
  <c r="AM36" i="19"/>
  <c r="CA26" i="19"/>
  <c r="AM38" i="19"/>
  <c r="BW22" i="19"/>
  <c r="J41" i="19"/>
  <c r="AW15" i="19"/>
  <c r="N15" i="19" s="1"/>
  <c r="S15" i="19" s="1"/>
  <c r="H17" i="19"/>
  <c r="AC17" i="19" s="1"/>
  <c r="F45" i="19"/>
  <c r="BV17" i="19"/>
  <c r="H13" i="19"/>
  <c r="CH13" i="19"/>
  <c r="AB41" i="19" s="1"/>
  <c r="BV11" i="19"/>
  <c r="CA22" i="19"/>
  <c r="AV31" i="19"/>
  <c r="B31" i="19" s="1"/>
  <c r="BF2" i="19"/>
  <c r="B4" i="19" s="1"/>
  <c r="BV16" i="19"/>
  <c r="AC14" i="19"/>
  <c r="CH8" i="19"/>
  <c r="H12" i="19"/>
  <c r="Q39" i="19"/>
  <c r="H7" i="19"/>
  <c r="H8" i="19"/>
  <c r="H10" i="19"/>
  <c r="CA47" i="19"/>
  <c r="F44" i="19"/>
  <c r="U44" i="19" s="1"/>
  <c r="CH11" i="19"/>
  <c r="AB39" i="19" s="1"/>
  <c r="AM40" i="19"/>
  <c r="F36" i="19"/>
  <c r="U36" i="19" s="1"/>
  <c r="CH12" i="19"/>
  <c r="AB40" i="19" s="1"/>
  <c r="AM37" i="19"/>
  <c r="U43" i="19"/>
  <c r="AM44" i="19"/>
  <c r="F35" i="19"/>
  <c r="CH9" i="19"/>
  <c r="CH10" i="19"/>
  <c r="H9" i="19"/>
  <c r="AC9" i="19" s="1"/>
  <c r="H11" i="19"/>
  <c r="AC11" i="19" s="1"/>
  <c r="CA44" i="19"/>
  <c r="AM42" i="19"/>
  <c r="X45" i="19"/>
  <c r="F61" i="18"/>
  <c r="AD54" i="18"/>
  <c r="AD61" i="18" s="1"/>
  <c r="N58" i="18"/>
  <c r="AW58" i="18" s="1"/>
  <c r="AH58" i="18"/>
  <c r="AL58" i="18" s="1"/>
  <c r="BG58" i="18" s="1"/>
  <c r="N56" i="18"/>
  <c r="AW56" i="18" s="1"/>
  <c r="AH56" i="18"/>
  <c r="AL60" i="18"/>
  <c r="BG60" i="18" s="1"/>
  <c r="S8" i="18"/>
  <c r="AW8" i="18" s="1"/>
  <c r="N59" i="18"/>
  <c r="AW59" i="18" s="1"/>
  <c r="AH59" i="18"/>
  <c r="AL59" i="18" s="1"/>
  <c r="BG59" i="18" s="1"/>
  <c r="N55" i="18"/>
  <c r="AW55" i="18" s="1"/>
  <c r="AH55" i="18"/>
  <c r="AL55" i="18" s="1"/>
  <c r="BG55" i="18" s="1"/>
  <c r="N57" i="18"/>
  <c r="AW57" i="18" s="1"/>
  <c r="AH57" i="18"/>
  <c r="AL57" i="18" s="1"/>
  <c r="BG57" i="18" s="1"/>
  <c r="N54" i="18"/>
  <c r="AW54" i="18" s="1"/>
  <c r="BR2" i="18"/>
  <c r="B4" i="18" s="1"/>
  <c r="I13" i="18"/>
  <c r="N13" i="18"/>
  <c r="S13" i="18" s="1"/>
  <c r="AW13" i="18" s="1"/>
  <c r="AH54" i="18"/>
  <c r="J61" i="18"/>
  <c r="N60" i="18"/>
  <c r="AW60" i="18" s="1"/>
  <c r="F61" i="17"/>
  <c r="AD54" i="17"/>
  <c r="N58" i="17"/>
  <c r="AW58" i="17" s="1"/>
  <c r="AH58" i="17"/>
  <c r="N56" i="17"/>
  <c r="AW56" i="17" s="1"/>
  <c r="AH56" i="17"/>
  <c r="AL56" i="17" s="1"/>
  <c r="BG56" i="17" s="1"/>
  <c r="S8" i="17"/>
  <c r="AW8" i="17" s="1"/>
  <c r="N59" i="17"/>
  <c r="AW59" i="17" s="1"/>
  <c r="AH59" i="17"/>
  <c r="AL59" i="17" s="1"/>
  <c r="BG59" i="17" s="1"/>
  <c r="N55" i="17"/>
  <c r="AW55" i="17" s="1"/>
  <c r="AH55" i="17"/>
  <c r="N57" i="17"/>
  <c r="AW57" i="17" s="1"/>
  <c r="AH57" i="17"/>
  <c r="AL57" i="17" s="1"/>
  <c r="BG57" i="17" s="1"/>
  <c r="N54" i="17"/>
  <c r="AW54" i="17" s="1"/>
  <c r="BR2" i="17"/>
  <c r="B4" i="17" s="1"/>
  <c r="I13" i="17"/>
  <c r="N13" i="17"/>
  <c r="S13" i="17" s="1"/>
  <c r="AW13" i="17" s="1"/>
  <c r="AH54" i="17"/>
  <c r="J61" i="17"/>
  <c r="N60" i="17"/>
  <c r="AW60" i="17" s="1"/>
  <c r="N55" i="16"/>
  <c r="AW55" i="16" s="1"/>
  <c r="S8" i="16"/>
  <c r="AW8" i="16" s="1"/>
  <c r="AL55" i="16"/>
  <c r="BG55" i="16" s="1"/>
  <c r="F61" i="16"/>
  <c r="AD54" i="16"/>
  <c r="AD61" i="16" s="1"/>
  <c r="N54" i="16"/>
  <c r="AW54" i="16" s="1"/>
  <c r="AL57" i="16"/>
  <c r="BG57" i="16" s="1"/>
  <c r="Z61" i="16"/>
  <c r="BB61" i="16" s="1"/>
  <c r="S12" i="16"/>
  <c r="AW12" i="16" s="1"/>
  <c r="BR2" i="16"/>
  <c r="B4" i="16" s="1"/>
  <c r="S9" i="16"/>
  <c r="AW9" i="16" s="1"/>
  <c r="N60" i="16"/>
  <c r="AW60" i="16" s="1"/>
  <c r="N59" i="16"/>
  <c r="AW59" i="16" s="1"/>
  <c r="I13" i="16"/>
  <c r="S13" i="16" s="1"/>
  <c r="AW13" i="16" s="1"/>
  <c r="S6" i="16"/>
  <c r="AW6" i="16" s="1"/>
  <c r="N58" i="16"/>
  <c r="AW58" i="16" s="1"/>
  <c r="AW49" i="16"/>
  <c r="B51" i="16" s="1"/>
  <c r="N57" i="16"/>
  <c r="AW57" i="16" s="1"/>
  <c r="J61" i="16"/>
  <c r="N57" i="15"/>
  <c r="AW57" i="15" s="1"/>
  <c r="AH57" i="15"/>
  <c r="AL57" i="15" s="1"/>
  <c r="BG57" i="15" s="1"/>
  <c r="F61" i="15"/>
  <c r="AD54" i="15"/>
  <c r="N58" i="15"/>
  <c r="AW58" i="15" s="1"/>
  <c r="AH58" i="15"/>
  <c r="N56" i="15"/>
  <c r="AW56" i="15" s="1"/>
  <c r="AH56" i="15"/>
  <c r="AL60" i="15"/>
  <c r="BG60" i="15" s="1"/>
  <c r="S8" i="15"/>
  <c r="AW8" i="15" s="1"/>
  <c r="N59" i="15"/>
  <c r="AW59" i="15" s="1"/>
  <c r="AH59" i="15"/>
  <c r="AL59" i="15" s="1"/>
  <c r="BG59" i="15" s="1"/>
  <c r="N55" i="15"/>
  <c r="AW55" i="15" s="1"/>
  <c r="AH55" i="15"/>
  <c r="AL55" i="15" s="1"/>
  <c r="BG55" i="15" s="1"/>
  <c r="N54" i="15"/>
  <c r="AW54" i="15" s="1"/>
  <c r="BR2" i="15"/>
  <c r="B4" i="15" s="1"/>
  <c r="I13" i="15"/>
  <c r="N13" i="15"/>
  <c r="AH54" i="15"/>
  <c r="J61" i="15"/>
  <c r="N60" i="15"/>
  <c r="AW60" i="15" s="1"/>
  <c r="F61" i="14"/>
  <c r="AD54" i="14"/>
  <c r="AD61" i="14" s="1"/>
  <c r="N58" i="14"/>
  <c r="AW58" i="14" s="1"/>
  <c r="AH58" i="14"/>
  <c r="AL58" i="14" s="1"/>
  <c r="BG58" i="14" s="1"/>
  <c r="N56" i="14"/>
  <c r="AW56" i="14" s="1"/>
  <c r="AH56" i="14"/>
  <c r="AL56" i="14" s="1"/>
  <c r="BG56" i="14" s="1"/>
  <c r="AL60" i="14"/>
  <c r="BG60" i="14" s="1"/>
  <c r="S8" i="14"/>
  <c r="AW8" i="14" s="1"/>
  <c r="N59" i="14"/>
  <c r="AW59" i="14" s="1"/>
  <c r="AH59" i="14"/>
  <c r="AL59" i="14" s="1"/>
  <c r="BG59" i="14" s="1"/>
  <c r="N55" i="14"/>
  <c r="AW55" i="14" s="1"/>
  <c r="AH55" i="14"/>
  <c r="AL55" i="14" s="1"/>
  <c r="BG55" i="14" s="1"/>
  <c r="N57" i="14"/>
  <c r="AW57" i="14" s="1"/>
  <c r="AH57" i="14"/>
  <c r="AL57" i="14" s="1"/>
  <c r="BG57" i="14" s="1"/>
  <c r="N54" i="14"/>
  <c r="AW54" i="14" s="1"/>
  <c r="BR2" i="14"/>
  <c r="B4" i="14" s="1"/>
  <c r="I13" i="14"/>
  <c r="N13" i="14"/>
  <c r="S13" i="14" s="1"/>
  <c r="AW13" i="14" s="1"/>
  <c r="AH54" i="14"/>
  <c r="J61" i="14"/>
  <c r="N60" i="14"/>
  <c r="AW60" i="14" s="1"/>
  <c r="AL56" i="13"/>
  <c r="BG56" i="13" s="1"/>
  <c r="AL58" i="13"/>
  <c r="BG58" i="13" s="1"/>
  <c r="N13" i="13"/>
  <c r="N58" i="13"/>
  <c r="AW58" i="13" s="1"/>
  <c r="N56" i="13"/>
  <c r="AW56" i="13" s="1"/>
  <c r="N55" i="13"/>
  <c r="AW55" i="13" s="1"/>
  <c r="N54" i="13"/>
  <c r="AW54" i="13" s="1"/>
  <c r="S12" i="13"/>
  <c r="AW12" i="13" s="1"/>
  <c r="N57" i="13"/>
  <c r="AW57" i="13" s="1"/>
  <c r="S7" i="13"/>
  <c r="AW7" i="13" s="1"/>
  <c r="BR2" i="13"/>
  <c r="B4" i="13" s="1"/>
  <c r="AD54" i="13"/>
  <c r="AD61" i="13" s="1"/>
  <c r="S9" i="13"/>
  <c r="AW9" i="13" s="1"/>
  <c r="I13" i="13"/>
  <c r="N60" i="13"/>
  <c r="AW60" i="13" s="1"/>
  <c r="J61" i="13"/>
  <c r="N61" i="13" s="1"/>
  <c r="AW61" i="13" s="1"/>
  <c r="AL58" i="12"/>
  <c r="BG58" i="12" s="1"/>
  <c r="F61" i="12"/>
  <c r="AL60" i="12"/>
  <c r="BG60" i="12" s="1"/>
  <c r="N60" i="12"/>
  <c r="AW60" i="12" s="1"/>
  <c r="S6" i="12"/>
  <c r="AW6" i="12" s="1"/>
  <c r="N59" i="12"/>
  <c r="AW59" i="12" s="1"/>
  <c r="N58" i="12"/>
  <c r="AW58" i="12" s="1"/>
  <c r="N57" i="12"/>
  <c r="AW57" i="12" s="1"/>
  <c r="N56" i="12"/>
  <c r="AW56" i="12" s="1"/>
  <c r="N55" i="12"/>
  <c r="AW55" i="12" s="1"/>
  <c r="N54" i="12"/>
  <c r="AW54" i="12" s="1"/>
  <c r="S12" i="12"/>
  <c r="AW12" i="12" s="1"/>
  <c r="S7" i="12"/>
  <c r="AW7" i="12" s="1"/>
  <c r="AD54" i="12"/>
  <c r="AD61" i="12" s="1"/>
  <c r="J61" i="12"/>
  <c r="F61" i="11"/>
  <c r="AD54" i="11"/>
  <c r="AD61" i="11" s="1"/>
  <c r="N58" i="11"/>
  <c r="AW58" i="11" s="1"/>
  <c r="AH58" i="11"/>
  <c r="AL58" i="11" s="1"/>
  <c r="BG58" i="11" s="1"/>
  <c r="N56" i="11"/>
  <c r="AW56" i="11" s="1"/>
  <c r="AH56" i="11"/>
  <c r="AL56" i="11" s="1"/>
  <c r="BG56" i="11" s="1"/>
  <c r="AL60" i="11"/>
  <c r="BG60" i="11" s="1"/>
  <c r="S8" i="11"/>
  <c r="AW8" i="11" s="1"/>
  <c r="N59" i="11"/>
  <c r="AW59" i="11" s="1"/>
  <c r="AH59" i="11"/>
  <c r="N55" i="11"/>
  <c r="AW55" i="11" s="1"/>
  <c r="AH55" i="11"/>
  <c r="AL55" i="11" s="1"/>
  <c r="BG55" i="11" s="1"/>
  <c r="N57" i="11"/>
  <c r="AW57" i="11" s="1"/>
  <c r="AH57" i="11"/>
  <c r="AL57" i="11" s="1"/>
  <c r="BG57" i="11" s="1"/>
  <c r="N54" i="11"/>
  <c r="AW54" i="11" s="1"/>
  <c r="BR2" i="11"/>
  <c r="B4" i="11" s="1"/>
  <c r="I13" i="11"/>
  <c r="N13" i="11"/>
  <c r="S13" i="11" s="1"/>
  <c r="AW13" i="11" s="1"/>
  <c r="AH54" i="11"/>
  <c r="J61" i="11"/>
  <c r="N60" i="11"/>
  <c r="AW60" i="11" s="1"/>
  <c r="S7" i="10"/>
  <c r="AW7" i="10" s="1"/>
  <c r="AW49" i="10"/>
  <c r="B51" i="10" s="1"/>
  <c r="J61" i="10"/>
  <c r="N61" i="10" s="1"/>
  <c r="AW61" i="10" s="1"/>
  <c r="S7" i="9"/>
  <c r="AW7" i="9" s="1"/>
  <c r="Z61" i="9"/>
  <c r="BB61" i="9" s="1"/>
  <c r="BR2" i="9"/>
  <c r="B4" i="9" s="1"/>
  <c r="AL56" i="9"/>
  <c r="BG56" i="9" s="1"/>
  <c r="AW49" i="9"/>
  <c r="B51" i="9" s="1"/>
  <c r="AD61" i="9"/>
  <c r="I13" i="9"/>
  <c r="AL54" i="9"/>
  <c r="BG54" i="9" s="1"/>
  <c r="N54" i="9"/>
  <c r="AW54" i="9" s="1"/>
  <c r="S7" i="8"/>
  <c r="AW7" i="8" s="1"/>
  <c r="BR2" i="8"/>
  <c r="B4" i="8" s="1"/>
  <c r="J61" i="8"/>
  <c r="S7" i="7"/>
  <c r="AW7" i="7" s="1"/>
  <c r="BR2" i="7"/>
  <c r="B4" i="7" s="1"/>
  <c r="J61" i="7"/>
  <c r="F61" i="6"/>
  <c r="AD54" i="6"/>
  <c r="AD61" i="6" s="1"/>
  <c r="N58" i="6"/>
  <c r="AW58" i="6" s="1"/>
  <c r="AH58" i="6"/>
  <c r="AL58" i="6" s="1"/>
  <c r="BG58" i="6" s="1"/>
  <c r="N56" i="6"/>
  <c r="AW56" i="6" s="1"/>
  <c r="AH56" i="6"/>
  <c r="AL56" i="6" s="1"/>
  <c r="BG56" i="6" s="1"/>
  <c r="S8" i="6"/>
  <c r="AW8" i="6" s="1"/>
  <c r="N59" i="6"/>
  <c r="AW59" i="6" s="1"/>
  <c r="AH59" i="6"/>
  <c r="AL59" i="6" s="1"/>
  <c r="BG59" i="6" s="1"/>
  <c r="N55" i="6"/>
  <c r="AW55" i="6" s="1"/>
  <c r="AH55" i="6"/>
  <c r="AL55" i="6" s="1"/>
  <c r="BG55" i="6" s="1"/>
  <c r="N57" i="6"/>
  <c r="AW57" i="6" s="1"/>
  <c r="AH57" i="6"/>
  <c r="AL57" i="6" s="1"/>
  <c r="BG57" i="6" s="1"/>
  <c r="N54" i="6"/>
  <c r="AW54" i="6" s="1"/>
  <c r="BR2" i="6"/>
  <c r="B4" i="6" s="1"/>
  <c r="I13" i="6"/>
  <c r="N13" i="6"/>
  <c r="S13" i="6" s="1"/>
  <c r="AW13" i="6" s="1"/>
  <c r="AH54" i="6"/>
  <c r="J61" i="6"/>
  <c r="N60" i="6"/>
  <c r="AW60" i="6" s="1"/>
  <c r="S8" i="5"/>
  <c r="AW8" i="5" s="1"/>
  <c r="BR2" i="5"/>
  <c r="B4" i="5" s="1"/>
  <c r="I13" i="5"/>
  <c r="AW49" i="5"/>
  <c r="B51" i="5" s="1"/>
  <c r="J61" i="5"/>
  <c r="AL56" i="4"/>
  <c r="BG56" i="4" s="1"/>
  <c r="AL59" i="4"/>
  <c r="BG59" i="4" s="1"/>
  <c r="AL54" i="4"/>
  <c r="BG54" i="4" s="1"/>
  <c r="S7" i="4"/>
  <c r="AW7" i="4" s="1"/>
  <c r="AL55" i="4"/>
  <c r="BG55" i="4" s="1"/>
  <c r="J61" i="4"/>
  <c r="AW49" i="4"/>
  <c r="B51" i="4" s="1"/>
  <c r="S11" i="3"/>
  <c r="AW11" i="3" s="1"/>
  <c r="S7" i="3"/>
  <c r="AW7" i="3" s="1"/>
  <c r="S8" i="3"/>
  <c r="AW8" i="3" s="1"/>
  <c r="BR2" i="3"/>
  <c r="B4" i="3" s="1"/>
  <c r="AW49" i="3"/>
  <c r="B51" i="3" s="1"/>
  <c r="N54" i="3"/>
  <c r="AW54" i="3" s="1"/>
  <c r="AW49" i="2"/>
  <c r="B51" i="2" s="1"/>
  <c r="BR2" i="2"/>
  <c r="B4" i="2" s="1"/>
  <c r="I13" i="2"/>
  <c r="J61" i="2"/>
  <c r="AD61" i="17" l="1"/>
  <c r="AL55" i="17"/>
  <c r="BG55" i="17" s="1"/>
  <c r="AL56" i="15"/>
  <c r="BG56" i="15" s="1"/>
  <c r="AL57" i="13"/>
  <c r="BG57" i="13" s="1"/>
  <c r="S13" i="12"/>
  <c r="AW13" i="12" s="1"/>
  <c r="AH61" i="12"/>
  <c r="AL59" i="11"/>
  <c r="BG59" i="11" s="1"/>
  <c r="AL54" i="10"/>
  <c r="BG54" i="10" s="1"/>
  <c r="AH61" i="9"/>
  <c r="AL61" i="9" s="1"/>
  <c r="BG61" i="9" s="1"/>
  <c r="N61" i="9"/>
  <c r="AW61" i="9" s="1"/>
  <c r="S13" i="9"/>
  <c r="AW13" i="9" s="1"/>
  <c r="AL56" i="8"/>
  <c r="BG56" i="8" s="1"/>
  <c r="N61" i="7"/>
  <c r="AW61" i="7" s="1"/>
  <c r="AD61" i="7"/>
  <c r="AH61" i="5"/>
  <c r="AL61" i="5" s="1"/>
  <c r="BG61" i="5" s="1"/>
  <c r="S13" i="5"/>
  <c r="AW13" i="5" s="1"/>
  <c r="Z61" i="5"/>
  <c r="BB61" i="5" s="1"/>
  <c r="N61" i="5"/>
  <c r="AW61" i="5" s="1"/>
  <c r="Z61" i="4"/>
  <c r="BB61" i="4" s="1"/>
  <c r="N61" i="3"/>
  <c r="AW61" i="3" s="1"/>
  <c r="AD61" i="3"/>
  <c r="S13" i="2"/>
  <c r="AW13" i="2" s="1"/>
  <c r="Z61" i="2"/>
  <c r="BB61" i="2" s="1"/>
  <c r="AW13" i="19"/>
  <c r="N13" i="19" s="1"/>
  <c r="AF45" i="19"/>
  <c r="AM43" i="19"/>
  <c r="BW44" i="19"/>
  <c r="N37" i="19"/>
  <c r="Q46" i="19"/>
  <c r="U46" i="19" s="1"/>
  <c r="BW25" i="19"/>
  <c r="U45" i="19"/>
  <c r="AW14" i="19"/>
  <c r="N14" i="19" s="1"/>
  <c r="S14" i="19" s="1"/>
  <c r="X18" i="19"/>
  <c r="AC10" i="19"/>
  <c r="S13" i="19"/>
  <c r="AB35" i="19"/>
  <c r="AW7" i="19"/>
  <c r="N7" i="19" s="1"/>
  <c r="S7" i="19" s="1"/>
  <c r="F46" i="19"/>
  <c r="CA52" i="19"/>
  <c r="BW31" i="19"/>
  <c r="AC8" i="19"/>
  <c r="AL56" i="18"/>
  <c r="BG56" i="18" s="1"/>
  <c r="AL58" i="17"/>
  <c r="BG58" i="17" s="1"/>
  <c r="AH61" i="16"/>
  <c r="AL61" i="16" s="1"/>
  <c r="BG61" i="16" s="1"/>
  <c r="N61" i="16"/>
  <c r="AW61" i="16" s="1"/>
  <c r="AD61" i="15"/>
  <c r="AL58" i="15"/>
  <c r="BG58" i="15" s="1"/>
  <c r="Z61" i="15"/>
  <c r="BB61" i="15" s="1"/>
  <c r="AH61" i="13"/>
  <c r="AL61" i="13" s="1"/>
  <c r="BG61" i="13" s="1"/>
  <c r="AL54" i="13"/>
  <c r="BG54" i="13" s="1"/>
  <c r="AH61" i="10"/>
  <c r="AL61" i="10" s="1"/>
  <c r="BG61" i="10" s="1"/>
  <c r="AL55" i="9"/>
  <c r="BG55" i="9" s="1"/>
  <c r="AH61" i="8"/>
  <c r="AL61" i="8" s="1"/>
  <c r="BG61" i="8" s="1"/>
  <c r="N61" i="8"/>
  <c r="AW61" i="8" s="1"/>
  <c r="AH61" i="7"/>
  <c r="AH61" i="4"/>
  <c r="AL61" i="4" s="1"/>
  <c r="BG61" i="4" s="1"/>
  <c r="N61" i="4"/>
  <c r="AW61" i="4" s="1"/>
  <c r="S13" i="4"/>
  <c r="AW13" i="4" s="1"/>
  <c r="S13" i="3"/>
  <c r="AW13" i="3" s="1"/>
  <c r="AH61" i="3"/>
  <c r="AL61" i="3" s="1"/>
  <c r="BG61" i="3" s="1"/>
  <c r="AH61" i="2"/>
  <c r="AL61" i="2" s="1"/>
  <c r="BG61" i="2" s="1"/>
  <c r="N61" i="2"/>
  <c r="AW61" i="2" s="1"/>
  <c r="AL54" i="2"/>
  <c r="BG54" i="2" s="1"/>
  <c r="AF39" i="19"/>
  <c r="BW35" i="19"/>
  <c r="AB36" i="19"/>
  <c r="AW8" i="19"/>
  <c r="N8" i="19" s="1"/>
  <c r="N41" i="19"/>
  <c r="BW40" i="19"/>
  <c r="J44" i="19"/>
  <c r="AW16" i="19"/>
  <c r="N16" i="19" s="1"/>
  <c r="S16" i="19" s="1"/>
  <c r="AF41" i="19"/>
  <c r="BW41" i="19"/>
  <c r="N35" i="19"/>
  <c r="X46" i="19"/>
  <c r="AM46" i="19" s="1"/>
  <c r="AF40" i="19"/>
  <c r="BW38" i="19"/>
  <c r="AM45" i="19"/>
  <c r="U35" i="19"/>
  <c r="AW12" i="19"/>
  <c r="N12" i="19" s="1"/>
  <c r="S12" i="19" s="1"/>
  <c r="J40" i="19"/>
  <c r="AW17" i="19"/>
  <c r="N17" i="19" s="1"/>
  <c r="S17" i="19" s="1"/>
  <c r="J45" i="19"/>
  <c r="AC13" i="19"/>
  <c r="AB38" i="19"/>
  <c r="AW10" i="19"/>
  <c r="N10" i="19" s="1"/>
  <c r="S10" i="19" s="1"/>
  <c r="H18" i="19"/>
  <c r="AC7" i="19"/>
  <c r="BW43" i="19"/>
  <c r="N42" i="19"/>
  <c r="AM41" i="19"/>
  <c r="CA41" i="19"/>
  <c r="AB37" i="19"/>
  <c r="AW9" i="19"/>
  <c r="N9" i="19" s="1"/>
  <c r="S9" i="19" s="1"/>
  <c r="AW11" i="19"/>
  <c r="N11" i="19" s="1"/>
  <c r="S11" i="19" s="1"/>
  <c r="J39" i="19"/>
  <c r="CA37" i="19"/>
  <c r="U40" i="19"/>
  <c r="CA34" i="19"/>
  <c r="U39" i="19"/>
  <c r="AC12" i="19"/>
  <c r="AL54" i="18"/>
  <c r="BG54" i="18" s="1"/>
  <c r="AH61" i="18"/>
  <c r="AL61" i="18" s="1"/>
  <c r="BG61" i="18" s="1"/>
  <c r="N61" i="18"/>
  <c r="AW61" i="18" s="1"/>
  <c r="AL54" i="17"/>
  <c r="BG54" i="17" s="1"/>
  <c r="AH61" i="17"/>
  <c r="N61" i="17"/>
  <c r="AW61" i="17" s="1"/>
  <c r="AL54" i="16"/>
  <c r="BG54" i="16" s="1"/>
  <c r="N61" i="15"/>
  <c r="AW61" i="15" s="1"/>
  <c r="AL54" i="15"/>
  <c r="BG54" i="15" s="1"/>
  <c r="AH61" i="15"/>
  <c r="S13" i="15"/>
  <c r="AW13" i="15" s="1"/>
  <c r="AL54" i="14"/>
  <c r="BG54" i="14" s="1"/>
  <c r="AH61" i="14"/>
  <c r="AL61" i="14" s="1"/>
  <c r="BG61" i="14" s="1"/>
  <c r="N61" i="14"/>
  <c r="AW61" i="14" s="1"/>
  <c r="S13" i="13"/>
  <c r="AW13" i="13" s="1"/>
  <c r="N61" i="12"/>
  <c r="AW61" i="12" s="1"/>
  <c r="AL54" i="12"/>
  <c r="BG54" i="12" s="1"/>
  <c r="AL61" i="12"/>
  <c r="BG61" i="12" s="1"/>
  <c r="AL54" i="11"/>
  <c r="BG54" i="11" s="1"/>
  <c r="AH61" i="11"/>
  <c r="AL61" i="11" s="1"/>
  <c r="BG61" i="11" s="1"/>
  <c r="N61" i="11"/>
  <c r="AW61" i="11" s="1"/>
  <c r="AL54" i="6"/>
  <c r="BG54" i="6" s="1"/>
  <c r="AH61" i="6"/>
  <c r="AL61" i="6" s="1"/>
  <c r="BG61" i="6" s="1"/>
  <c r="N61" i="6"/>
  <c r="AW61" i="6" s="1"/>
  <c r="AL61" i="17" l="1"/>
  <c r="BG61" i="17" s="1"/>
  <c r="AL61" i="15"/>
  <c r="BG61" i="15" s="1"/>
  <c r="AL61" i="7"/>
  <c r="BG61" i="7" s="1"/>
  <c r="AC18" i="19"/>
  <c r="BW23" i="19"/>
  <c r="AF35" i="19"/>
  <c r="AF38" i="19"/>
  <c r="BW32" i="19"/>
  <c r="BW34" i="19"/>
  <c r="N39" i="19"/>
  <c r="J46" i="19"/>
  <c r="N46" i="19" s="1"/>
  <c r="N45" i="19"/>
  <c r="BW52" i="19"/>
  <c r="N44" i="19"/>
  <c r="BW49" i="19"/>
  <c r="AF37" i="19"/>
  <c r="BW29" i="19"/>
  <c r="BW37" i="19"/>
  <c r="N40" i="19"/>
  <c r="S8" i="19"/>
  <c r="N18" i="19"/>
  <c r="S18" i="19" s="1"/>
  <c r="AF36" i="19"/>
  <c r="BW26" i="19"/>
  <c r="AB46" i="19"/>
  <c r="AF46" i="19" s="1"/>
</calcChain>
</file>

<file path=xl/sharedStrings.xml><?xml version="1.0" encoding="utf-8"?>
<sst xmlns="http://schemas.openxmlformats.org/spreadsheetml/2006/main" count="1600" uniqueCount="118">
  <si>
    <t>対象期間</t>
    <rPh sb="0" eb="2">
      <t>タイショウ</t>
    </rPh>
    <rPh sb="2" eb="4">
      <t>キカン</t>
    </rPh>
    <phoneticPr fontId="5"/>
  </si>
  <si>
    <t xml:space="preserve"> ～ </t>
    <phoneticPr fontId="5"/>
  </si>
  <si>
    <t>男性</t>
    <rPh sb="0" eb="2">
      <t>ダンセイ</t>
    </rPh>
    <phoneticPr fontId="5"/>
  </si>
  <si>
    <t>女性</t>
    <rPh sb="0" eb="2">
      <t>ジョセイ</t>
    </rPh>
    <phoneticPr fontId="5"/>
  </si>
  <si>
    <t>年齢</t>
    <rPh sb="0" eb="2">
      <t>ネンレイ</t>
    </rPh>
    <phoneticPr fontId="5"/>
  </si>
  <si>
    <t>受診者数</t>
    <rPh sb="0" eb="2">
      <t>ジュシン</t>
    </rPh>
    <rPh sb="2" eb="3">
      <t>シャ</t>
    </rPh>
    <rPh sb="3" eb="4">
      <t>スウ</t>
    </rPh>
    <phoneticPr fontId="5"/>
  </si>
  <si>
    <t>有所見者数</t>
    <rPh sb="0" eb="1">
      <t>アリ</t>
    </rPh>
    <rPh sb="1" eb="3">
      <t>ショケン</t>
    </rPh>
    <rPh sb="3" eb="4">
      <t>シャ</t>
    </rPh>
    <phoneticPr fontId="5"/>
  </si>
  <si>
    <t>有所見率</t>
    <rPh sb="0" eb="1">
      <t>アリ</t>
    </rPh>
    <rPh sb="1" eb="3">
      <t>ショケン</t>
    </rPh>
    <rPh sb="3" eb="4">
      <t>リツ</t>
    </rPh>
    <phoneticPr fontId="5"/>
  </si>
  <si>
    <t>年齢階層</t>
    <rPh sb="0" eb="2">
      <t>ネンレイ</t>
    </rPh>
    <rPh sb="2" eb="4">
      <t>カイソウ</t>
    </rPh>
    <phoneticPr fontId="5"/>
  </si>
  <si>
    <t>受診件数</t>
    <rPh sb="0" eb="2">
      <t>ジュシン</t>
    </rPh>
    <phoneticPr fontId="5"/>
  </si>
  <si>
    <t>有所見件数</t>
    <rPh sb="0" eb="1">
      <t>ユウ</t>
    </rPh>
    <rPh sb="1" eb="3">
      <t>ショケン</t>
    </rPh>
    <phoneticPr fontId="5"/>
  </si>
  <si>
    <t>～19歳</t>
    <rPh sb="3" eb="4">
      <t>サイ</t>
    </rPh>
    <phoneticPr fontId="5"/>
  </si>
  <si>
    <t>～19歳</t>
    <phoneticPr fontId="5"/>
  </si>
  <si>
    <t>～19歳</t>
  </si>
  <si>
    <t>20～29歳</t>
    <rPh sb="5" eb="6">
      <t>サイ</t>
    </rPh>
    <phoneticPr fontId="5"/>
  </si>
  <si>
    <t>20～29歳</t>
    <phoneticPr fontId="5"/>
  </si>
  <si>
    <t>20～24歳</t>
  </si>
  <si>
    <t>30～39歳</t>
    <rPh sb="5" eb="6">
      <t>サイ</t>
    </rPh>
    <phoneticPr fontId="5"/>
  </si>
  <si>
    <t>30～39歳</t>
    <phoneticPr fontId="5"/>
  </si>
  <si>
    <t>25～29歳</t>
  </si>
  <si>
    <t>40～49歳</t>
    <rPh sb="5" eb="6">
      <t>サイ</t>
    </rPh>
    <phoneticPr fontId="5"/>
  </si>
  <si>
    <t>40～49歳</t>
    <phoneticPr fontId="5"/>
  </si>
  <si>
    <t>30～34歳</t>
  </si>
  <si>
    <t>50～59歳</t>
    <rPh sb="5" eb="6">
      <t>サイ</t>
    </rPh>
    <phoneticPr fontId="5"/>
  </si>
  <si>
    <t>50～59歳</t>
    <phoneticPr fontId="5"/>
  </si>
  <si>
    <t>35～39歳</t>
  </si>
  <si>
    <t>60～69歳</t>
    <rPh sb="5" eb="6">
      <t>サイ</t>
    </rPh>
    <phoneticPr fontId="5"/>
  </si>
  <si>
    <t>60～69歳</t>
    <phoneticPr fontId="5"/>
  </si>
  <si>
    <t>40～44歳</t>
  </si>
  <si>
    <t>70歳～</t>
    <rPh sb="2" eb="3">
      <t>サイ</t>
    </rPh>
    <phoneticPr fontId="5"/>
  </si>
  <si>
    <t>70歳～</t>
    <phoneticPr fontId="5"/>
  </si>
  <si>
    <t>45～49歳</t>
  </si>
  <si>
    <t>合計</t>
    <rPh sb="0" eb="2">
      <t>ゴウケイ</t>
    </rPh>
    <phoneticPr fontId="5"/>
  </si>
  <si>
    <t>合計</t>
    <phoneticPr fontId="5"/>
  </si>
  <si>
    <t>50～54歳</t>
  </si>
  <si>
    <t>55～59歳</t>
  </si>
  <si>
    <t>60～64歳</t>
  </si>
  <si>
    <t>65～69歳</t>
    <phoneticPr fontId="5"/>
  </si>
  <si>
    <t xml:space="preserve">年齢基準 ： </t>
    <rPh sb="0" eb="2">
      <t>ネンレイ</t>
    </rPh>
    <rPh sb="2" eb="4">
      <t>キジュン</t>
    </rPh>
    <phoneticPr fontId="5"/>
  </si>
  <si>
    <t xml:space="preserve">有所見条件 ： </t>
    <rPh sb="0" eb="1">
      <t>ユウ</t>
    </rPh>
    <rPh sb="1" eb="3">
      <t>ショケン</t>
    </rPh>
    <rPh sb="3" eb="5">
      <t>ジョウケン</t>
    </rPh>
    <phoneticPr fontId="5"/>
  </si>
  <si>
    <t>有所見者数</t>
    <rPh sb="0" eb="3">
      <t>ユウショケン</t>
    </rPh>
    <rPh sb="3" eb="4">
      <t>シャ</t>
    </rPh>
    <rPh sb="4" eb="5">
      <t>スウ</t>
    </rPh>
    <phoneticPr fontId="5"/>
  </si>
  <si>
    <t>有所見率</t>
    <rPh sb="0" eb="4">
      <t>ユウショケンリツ</t>
    </rPh>
    <phoneticPr fontId="5"/>
  </si>
  <si>
    <t>総合判定</t>
    <rPh sb="0" eb="2">
      <t>ソウゴウ</t>
    </rPh>
    <rPh sb="2" eb="4">
      <t>ハンテイ</t>
    </rPh>
    <phoneticPr fontId="5"/>
  </si>
  <si>
    <t>異常なし</t>
    <rPh sb="0" eb="2">
      <t>イジョウ</t>
    </rPh>
    <phoneticPr fontId="5"/>
  </si>
  <si>
    <t>有所見</t>
    <rPh sb="0" eb="1">
      <t>アリ</t>
    </rPh>
    <rPh sb="1" eb="3">
      <t>ショケン</t>
    </rPh>
    <phoneticPr fontId="5"/>
  </si>
  <si>
    <t>件数</t>
    <rPh sb="0" eb="2">
      <t>ケンスウ</t>
    </rPh>
    <phoneticPr fontId="5"/>
  </si>
  <si>
    <t>割合</t>
    <rPh sb="0" eb="2">
      <t>ワリアイ</t>
    </rPh>
    <phoneticPr fontId="5"/>
  </si>
  <si>
    <t>受診件数</t>
    <rPh sb="0" eb="2">
      <t>ジュシン</t>
    </rPh>
    <rPh sb="3" eb="4">
      <t>スウ</t>
    </rPh>
    <phoneticPr fontId="5"/>
  </si>
  <si>
    <t>有所見</t>
    <rPh sb="0" eb="1">
      <t>ユウ</t>
    </rPh>
    <rPh sb="1" eb="3">
      <t>ショケン</t>
    </rPh>
    <phoneticPr fontId="5"/>
  </si>
  <si>
    <t>20～24歳</t>
    <rPh sb="5" eb="6">
      <t>サイ</t>
    </rPh>
    <phoneticPr fontId="5"/>
  </si>
  <si>
    <t>25～29歳</t>
    <rPh sb="5" eb="6">
      <t>サイ</t>
    </rPh>
    <phoneticPr fontId="5"/>
  </si>
  <si>
    <t>30～34歳</t>
    <rPh sb="5" eb="6">
      <t>サイ</t>
    </rPh>
    <phoneticPr fontId="5"/>
  </si>
  <si>
    <t>35～39歳</t>
    <rPh sb="5" eb="6">
      <t>サイ</t>
    </rPh>
    <phoneticPr fontId="5"/>
  </si>
  <si>
    <t>40～44歳</t>
    <rPh sb="5" eb="6">
      <t>サイ</t>
    </rPh>
    <phoneticPr fontId="5"/>
  </si>
  <si>
    <t>45～49歳</t>
    <rPh sb="5" eb="6">
      <t>サイ</t>
    </rPh>
    <phoneticPr fontId="5"/>
  </si>
  <si>
    <t>50～54歳</t>
    <rPh sb="5" eb="6">
      <t>サイ</t>
    </rPh>
    <phoneticPr fontId="5"/>
  </si>
  <si>
    <t>55～59歳</t>
    <rPh sb="5" eb="6">
      <t>サイ</t>
    </rPh>
    <phoneticPr fontId="5"/>
  </si>
  <si>
    <t>60～64歳</t>
    <rPh sb="5" eb="6">
      <t>サイ</t>
    </rPh>
    <phoneticPr fontId="5"/>
  </si>
  <si>
    <t>65歳～</t>
    <rPh sb="2" eb="3">
      <t>サイ</t>
    </rPh>
    <phoneticPr fontId="5"/>
  </si>
  <si>
    <t>65歳～</t>
    <phoneticPr fontId="5"/>
  </si>
  <si>
    <t>性別</t>
    <rPh sb="0" eb="2">
      <t>セイベツ</t>
    </rPh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</si>
  <si>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</si>
  <si>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</si>
  <si>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 xml:space="preserve"> </t>
    <phoneticPr fontId="5"/>
  </si>
  <si>
    <t>グラフ参考データは右記表　→</t>
    <rPh sb="3" eb="5">
      <t>サンコウ</t>
    </rPh>
    <rPh sb="9" eb="11">
      <t>ウキ</t>
    </rPh>
    <rPh sb="11" eb="12">
      <t>ヒョウ</t>
    </rPh>
    <phoneticPr fontId="5"/>
  </si>
  <si>
    <t>受診者数推移</t>
    <rPh sb="0" eb="2">
      <t>ジュシン</t>
    </rPh>
    <rPh sb="2" eb="3">
      <t>シャ</t>
    </rPh>
    <rPh sb="3" eb="4">
      <t>スウ</t>
    </rPh>
    <rPh sb="4" eb="6">
      <t>スイイ</t>
    </rPh>
    <phoneticPr fontId="5"/>
  </si>
  <si>
    <t>→　マクロ実行SQLの作業スペース</t>
    <rPh sb="5" eb="7">
      <t>ジッコウ</t>
    </rPh>
    <rPh sb="11" eb="13">
      <t>サギョウ</t>
    </rPh>
    <phoneticPr fontId="5"/>
  </si>
  <si>
    <t>キー情報</t>
    <rPh sb="2" eb="4">
      <t>ジョウホウ</t>
    </rPh>
    <phoneticPr fontId="5"/>
  </si>
  <si>
    <t>引数</t>
    <rPh sb="0" eb="2">
      <t>ヒキスウ</t>
    </rPh>
    <phoneticPr fontId="5"/>
  </si>
  <si>
    <t>今年度含め三年度分で算出</t>
    <rPh sb="0" eb="3">
      <t>コンネンド</t>
    </rPh>
    <rPh sb="3" eb="4">
      <t>フク</t>
    </rPh>
    <rPh sb="5" eb="6">
      <t>サン</t>
    </rPh>
    <rPh sb="6" eb="8">
      <t>ネンド</t>
    </rPh>
    <rPh sb="8" eb="9">
      <t>フン</t>
    </rPh>
    <rPh sb="10" eb="12">
      <t>サンシュツ</t>
    </rPh>
    <phoneticPr fontId="5"/>
  </si>
  <si>
    <t>年度</t>
    <rPh sb="0" eb="2">
      <t>ネンド</t>
    </rPh>
    <phoneticPr fontId="5"/>
  </si>
  <si>
    <t>DB</t>
    <phoneticPr fontId="5"/>
  </si>
  <si>
    <t>データセット番号</t>
    <rPh sb="6" eb="8">
      <t>バンゴウ</t>
    </rPh>
    <phoneticPr fontId="5"/>
  </si>
  <si>
    <t>DATE_FROM</t>
    <phoneticPr fontId="5"/>
  </si>
  <si>
    <t>DATE_TO</t>
    <phoneticPr fontId="5"/>
  </si>
  <si>
    <t>AGE_KBN</t>
    <phoneticPr fontId="5"/>
  </si>
  <si>
    <t>KS_KBN</t>
    <phoneticPr fontId="5"/>
  </si>
  <si>
    <t>DAN_NO_REN</t>
    <phoneticPr fontId="5"/>
  </si>
  <si>
    <t>DANGRP_NO_REN</t>
  </si>
  <si>
    <t>JS_NO_REN</t>
  </si>
  <si>
    <t>PLACE_CD_REN</t>
    <phoneticPr fontId="5"/>
  </si>
  <si>
    <t>ICHIJI_KBN</t>
    <phoneticPr fontId="5"/>
  </si>
  <si>
    <t>KAKUTEI_FLG</t>
    <phoneticPr fontId="5"/>
  </si>
  <si>
    <t>実行フラグ</t>
    <phoneticPr fontId="5"/>
  </si>
  <si>
    <t>TANTOUBU_KBN</t>
  </si>
  <si>
    <t>TANTOUBU_FLG</t>
  </si>
  <si>
    <t>SOUGOU_ITEM_NO</t>
    <phoneticPr fontId="5"/>
  </si>
  <si>
    <t>31155</t>
    <phoneticPr fontId="5"/>
  </si>
  <si>
    <t>※SQLで使用する条件句を組み立てておく、マクロで置換する</t>
    <rPh sb="5" eb="7">
      <t>シヨウ</t>
    </rPh>
    <rPh sb="9" eb="11">
      <t>ジョウケン</t>
    </rPh>
    <rPh sb="11" eb="12">
      <t>ク</t>
    </rPh>
    <rPh sb="13" eb="14">
      <t>ク</t>
    </rPh>
    <rPh sb="15" eb="16">
      <t>タ</t>
    </rPh>
    <rPh sb="25" eb="27">
      <t>チカン</t>
    </rPh>
    <phoneticPr fontId="5"/>
  </si>
  <si>
    <t>2</t>
  </si>
  <si>
    <t>20240401</t>
  </si>
  <si>
    <t>20250331</t>
  </si>
  <si>
    <t>01</t>
  </si>
  <si>
    <t xml:space="preserve"> 1, 2, 3,11,13,51,52,53,54,55,56,57,58,59,60,61,62,63,64,65,66,67,68,69,70,71,72,73,74,75,76,77,78,79,80,81,82,83,84,85,86,87,88,89,90</t>
  </si>
  <si>
    <t>2024/04/01</t>
  </si>
  <si>
    <t>2025/03/31</t>
  </si>
  <si>
    <t>ＢＭＩ</t>
  </si>
  <si>
    <t>判定B以上（治療中含む）</t>
  </si>
  <si>
    <t>受診日年齢</t>
  </si>
  <si>
    <t>腹囲</t>
  </si>
  <si>
    <t>聴力</t>
  </si>
  <si>
    <t>血圧</t>
  </si>
  <si>
    <t>判定C12以上（治療中含む）</t>
  </si>
  <si>
    <t>胸部Ｘ線</t>
  </si>
  <si>
    <t>上部消化管Ｘ線</t>
  </si>
  <si>
    <t>心電図</t>
  </si>
  <si>
    <t>腹部超音波</t>
  </si>
  <si>
    <t>眼底</t>
  </si>
  <si>
    <t>糖代謝</t>
  </si>
  <si>
    <t>脂質</t>
  </si>
  <si>
    <t>肝機能</t>
  </si>
  <si>
    <t>貧血</t>
  </si>
  <si>
    <t>腎機能</t>
  </si>
  <si>
    <t>尿酸</t>
  </si>
  <si>
    <t>便潜血</t>
  </si>
  <si>
    <t>胃がんリスク検診</t>
  </si>
  <si>
    <t>2024/04/01 ～ 2025/03/31</t>
  </si>
  <si>
    <t>20220401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</si>
</sst>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%"/>
  </numFmts>
  <fonts count="11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9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scheme val="minor"/>
    </font>
    <font>
      <sz val="8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dotted">
        <color auto="1"/>
      </bottom>
      <diagonal/>
    </border>
    <border>
      <left/>
      <right/>
      <top style="double">
        <color auto="1"/>
      </top>
      <bottom style="dotted">
        <color auto="1"/>
      </bottom>
      <diagonal/>
    </border>
    <border>
      <left/>
      <right style="thin">
        <color auto="1"/>
      </right>
      <top style="double">
        <color auto="1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double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dotted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3" fillId="0" borderId="0" xfId="1" applyFont="1" applyAlignment="1">
      <alignment horizontal="left" vertical="center"/>
    </xf>
    <xf numFmtId="0" fontId="4" fillId="0" borderId="0" xfId="1" applyFont="1" applyAlignment="1">
      <alignment vertical="center"/>
    </xf>
    <xf numFmtId="49" fontId="4" fillId="2" borderId="1" xfId="1" applyNumberFormat="1" applyFont="1" applyFill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4" xfId="1" applyFont="1" applyBorder="1" applyAlignment="1">
      <alignment horizontal="left" vertical="center"/>
    </xf>
    <xf numFmtId="0" fontId="2" fillId="0" borderId="5" xfId="1" applyBorder="1" applyAlignment="1">
      <alignment horizontal="left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3" borderId="9" xfId="1" applyFont="1" applyFill="1" applyBorder="1" applyAlignment="1">
      <alignment horizontal="center" vertical="center"/>
    </xf>
    <xf numFmtId="0" fontId="4" fillId="3" borderId="9" xfId="1" applyFont="1" applyFill="1" applyBorder="1" applyAlignment="1">
      <alignment horizontal="center" vertical="center" shrinkToFit="1"/>
    </xf>
    <xf numFmtId="0" fontId="4" fillId="2" borderId="10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13" xfId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14" xfId="1" applyFont="1" applyFill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176" fontId="6" fillId="0" borderId="15" xfId="1" applyNumberFormat="1" applyFont="1" applyBorder="1" applyAlignment="1">
      <alignment horizontal="right" vertical="center"/>
    </xf>
    <xf numFmtId="177" fontId="6" fillId="0" borderId="15" xfId="1" applyNumberFormat="1" applyFont="1" applyBorder="1" applyAlignment="1">
      <alignment horizontal="right" vertical="center"/>
    </xf>
    <xf numFmtId="0" fontId="4" fillId="0" borderId="16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177" fontId="6" fillId="0" borderId="16" xfId="1" applyNumberFormat="1" applyFont="1" applyBorder="1" applyAlignment="1">
      <alignment horizontal="right" vertical="center"/>
    </xf>
    <xf numFmtId="177" fontId="6" fillId="0" borderId="17" xfId="1" applyNumberFormat="1" applyFont="1" applyBorder="1" applyAlignment="1">
      <alignment horizontal="right" vertical="center"/>
    </xf>
    <xf numFmtId="177" fontId="6" fillId="0" borderId="18" xfId="1" applyNumberFormat="1" applyFont="1" applyBorder="1" applyAlignment="1">
      <alignment horizontal="right" vertical="center"/>
    </xf>
    <xf numFmtId="0" fontId="6" fillId="0" borderId="19" xfId="1" applyFont="1" applyBorder="1" applyAlignment="1">
      <alignment horizontal="center" vertical="center"/>
    </xf>
    <xf numFmtId="0" fontId="6" fillId="0" borderId="20" xfId="1" applyFont="1" applyBorder="1" applyAlignment="1">
      <alignment horizontal="center" vertical="center"/>
    </xf>
    <xf numFmtId="0" fontId="4" fillId="0" borderId="20" xfId="1" applyFont="1" applyBorder="1" applyAlignment="1">
      <alignment horizontal="right" vertical="center"/>
    </xf>
    <xf numFmtId="0" fontId="6" fillId="0" borderId="21" xfId="1" applyFont="1" applyBorder="1" applyAlignment="1">
      <alignment horizontal="center" vertical="center"/>
    </xf>
    <xf numFmtId="176" fontId="6" fillId="0" borderId="21" xfId="1" applyNumberFormat="1" applyFont="1" applyBorder="1" applyAlignment="1">
      <alignment horizontal="right" vertical="center"/>
    </xf>
    <xf numFmtId="177" fontId="6" fillId="0" borderId="21" xfId="1" applyNumberFormat="1" applyFont="1" applyBorder="1" applyAlignment="1">
      <alignment horizontal="right" vertical="center"/>
    </xf>
    <xf numFmtId="0" fontId="4" fillId="0" borderId="22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177" fontId="6" fillId="0" borderId="22" xfId="1" applyNumberFormat="1" applyFont="1" applyBorder="1" applyAlignment="1">
      <alignment horizontal="right" vertical="center"/>
    </xf>
    <xf numFmtId="177" fontId="6" fillId="0" borderId="23" xfId="1" applyNumberFormat="1" applyFont="1" applyBorder="1" applyAlignment="1">
      <alignment horizontal="right" vertical="center"/>
    </xf>
    <xf numFmtId="177" fontId="6" fillId="0" borderId="24" xfId="1" applyNumberFormat="1" applyFont="1" applyBorder="1" applyAlignment="1">
      <alignment horizontal="right" vertical="center"/>
    </xf>
    <xf numFmtId="0" fontId="4" fillId="0" borderId="25" xfId="1" applyFont="1" applyBorder="1" applyAlignment="1">
      <alignment horizontal="center" vertical="center"/>
    </xf>
    <xf numFmtId="0" fontId="4" fillId="0" borderId="26" xfId="1" applyFont="1" applyBorder="1" applyAlignment="1">
      <alignment horizontal="center" vertical="center"/>
    </xf>
    <xf numFmtId="0" fontId="4" fillId="0" borderId="26" xfId="1" applyFont="1" applyBorder="1" applyAlignment="1">
      <alignment horizontal="right" vertical="center"/>
    </xf>
    <xf numFmtId="0" fontId="6" fillId="0" borderId="27" xfId="1" applyFont="1" applyBorder="1" applyAlignment="1">
      <alignment horizontal="center" vertical="center"/>
    </xf>
    <xf numFmtId="176" fontId="6" fillId="0" borderId="27" xfId="1" applyNumberFormat="1" applyFont="1" applyBorder="1" applyAlignment="1">
      <alignment horizontal="right" vertical="center"/>
    </xf>
    <xf numFmtId="177" fontId="6" fillId="0" borderId="27" xfId="1" applyNumberFormat="1" applyFont="1" applyBorder="1" applyAlignment="1">
      <alignment horizontal="right" vertical="center"/>
    </xf>
    <xf numFmtId="0" fontId="4" fillId="0" borderId="28" xfId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177" fontId="6" fillId="0" borderId="28" xfId="1" applyNumberFormat="1" applyFont="1" applyBorder="1" applyAlignment="1">
      <alignment horizontal="right" vertical="center"/>
    </xf>
    <xf numFmtId="177" fontId="6" fillId="0" borderId="29" xfId="1" applyNumberFormat="1" applyFont="1" applyBorder="1" applyAlignment="1">
      <alignment horizontal="right" vertical="center"/>
    </xf>
    <xf numFmtId="177" fontId="6" fillId="0" borderId="30" xfId="1" applyNumberFormat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Border="1" applyAlignment="1">
      <alignment horizontal="right" vertical="center"/>
    </xf>
    <xf numFmtId="177" fontId="6" fillId="0" borderId="1" xfId="1" applyNumberFormat="1" applyFont="1" applyBorder="1" applyAlignment="1">
      <alignment horizontal="right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177" fontId="6" fillId="0" borderId="2" xfId="1" applyNumberFormat="1" applyFont="1" applyBorder="1" applyAlignment="1">
      <alignment horizontal="right" vertical="center"/>
    </xf>
    <xf numFmtId="177" fontId="6" fillId="0" borderId="3" xfId="1" applyNumberFormat="1" applyFont="1" applyBorder="1" applyAlignment="1">
      <alignment horizontal="right" vertical="center"/>
    </xf>
    <xf numFmtId="177" fontId="6" fillId="0" borderId="4" xfId="1" applyNumberFormat="1" applyFont="1" applyBorder="1" applyAlignment="1">
      <alignment horizontal="right" vertical="center"/>
    </xf>
    <xf numFmtId="0" fontId="4" fillId="0" borderId="31" xfId="1" applyFont="1" applyBorder="1" applyAlignment="1">
      <alignment horizontal="center" vertical="center"/>
    </xf>
    <xf numFmtId="0" fontId="4" fillId="0" borderId="32" xfId="1" applyFont="1" applyBorder="1" applyAlignment="1">
      <alignment horizontal="center" vertical="center"/>
    </xf>
    <xf numFmtId="0" fontId="4" fillId="0" borderId="32" xfId="1" applyFont="1" applyBorder="1" applyAlignment="1">
      <alignment horizontal="right" vertical="center"/>
    </xf>
    <xf numFmtId="49" fontId="4" fillId="0" borderId="1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>
      <alignment vertical="center"/>
    </xf>
    <xf numFmtId="0" fontId="6" fillId="0" borderId="2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6" fillId="0" borderId="4" xfId="1" applyFont="1" applyBorder="1" applyAlignment="1">
      <alignment horizontal="left" vertical="center"/>
    </xf>
    <xf numFmtId="0" fontId="2" fillId="0" borderId="0" xfId="1" applyAlignment="1">
      <alignment horizontal="left" vertical="center"/>
    </xf>
    <xf numFmtId="0" fontId="4" fillId="2" borderId="1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4" fillId="2" borderId="33" xfId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center" vertical="center"/>
    </xf>
    <xf numFmtId="0" fontId="4" fillId="2" borderId="35" xfId="1" applyFont="1" applyFill="1" applyBorder="1" applyAlignment="1">
      <alignment horizontal="center" vertical="center"/>
    </xf>
    <xf numFmtId="0" fontId="4" fillId="2" borderId="36" xfId="1" applyFont="1" applyFill="1" applyBorder="1" applyAlignment="1">
      <alignment horizontal="center" vertical="center"/>
    </xf>
    <xf numFmtId="0" fontId="4" fillId="2" borderId="37" xfId="1" applyFont="1" applyFill="1" applyBorder="1" applyAlignment="1">
      <alignment horizontal="center" vertical="center"/>
    </xf>
    <xf numFmtId="0" fontId="4" fillId="2" borderId="38" xfId="1" applyFont="1" applyFill="1" applyBorder="1" applyAlignment="1">
      <alignment horizontal="center" vertical="center"/>
    </xf>
    <xf numFmtId="0" fontId="4" fillId="0" borderId="39" xfId="1" applyFont="1" applyBorder="1" applyAlignment="1">
      <alignment horizontal="center" vertical="center"/>
    </xf>
    <xf numFmtId="0" fontId="4" fillId="0" borderId="40" xfId="1" applyFont="1" applyBorder="1" applyAlignment="1">
      <alignment horizontal="center" vertical="center"/>
    </xf>
    <xf numFmtId="0" fontId="4" fillId="0" borderId="41" xfId="1" applyFont="1" applyBorder="1" applyAlignment="1">
      <alignment horizontal="center" vertical="center"/>
    </xf>
    <xf numFmtId="177" fontId="6" fillId="0" borderId="39" xfId="1" applyNumberFormat="1" applyFont="1" applyBorder="1" applyAlignment="1">
      <alignment horizontal="right" vertical="center"/>
    </xf>
    <xf numFmtId="177" fontId="6" fillId="0" borderId="40" xfId="1" applyNumberFormat="1" applyFont="1" applyBorder="1" applyAlignment="1">
      <alignment horizontal="right" vertical="center"/>
    </xf>
    <xf numFmtId="177" fontId="6" fillId="0" borderId="41" xfId="1" applyNumberFormat="1" applyFont="1" applyBorder="1" applyAlignment="1">
      <alignment horizontal="right" vertical="center"/>
    </xf>
    <xf numFmtId="0" fontId="4" fillId="0" borderId="42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0" fontId="4" fillId="0" borderId="44" xfId="1" applyFont="1" applyBorder="1" applyAlignment="1">
      <alignment horizontal="center" vertical="center"/>
    </xf>
    <xf numFmtId="177" fontId="6" fillId="0" borderId="42" xfId="1" applyNumberFormat="1" applyFont="1" applyBorder="1" applyAlignment="1">
      <alignment horizontal="right" vertical="center"/>
    </xf>
    <xf numFmtId="177" fontId="6" fillId="0" borderId="43" xfId="1" applyNumberFormat="1" applyFont="1" applyBorder="1" applyAlignment="1">
      <alignment horizontal="right" vertical="center"/>
    </xf>
    <xf numFmtId="177" fontId="6" fillId="0" borderId="44" xfId="1" applyNumberFormat="1" applyFont="1" applyBorder="1" applyAlignment="1">
      <alignment horizontal="right" vertical="center"/>
    </xf>
    <xf numFmtId="0" fontId="4" fillId="0" borderId="45" xfId="1" applyFont="1" applyBorder="1" applyAlignment="1">
      <alignment horizontal="center" vertical="center"/>
    </xf>
    <xf numFmtId="0" fontId="4" fillId="0" borderId="46" xfId="1" applyFont="1" applyBorder="1" applyAlignment="1">
      <alignment horizontal="center" vertical="center"/>
    </xf>
    <xf numFmtId="0" fontId="4" fillId="0" borderId="47" xfId="1" applyFont="1" applyBorder="1" applyAlignment="1">
      <alignment horizontal="center" vertical="center"/>
    </xf>
    <xf numFmtId="177" fontId="6" fillId="0" borderId="45" xfId="1" applyNumberFormat="1" applyFont="1" applyBorder="1" applyAlignment="1">
      <alignment horizontal="right" vertical="center"/>
    </xf>
    <xf numFmtId="177" fontId="6" fillId="0" borderId="46" xfId="1" applyNumberFormat="1" applyFont="1" applyBorder="1" applyAlignment="1">
      <alignment horizontal="right" vertical="center"/>
    </xf>
    <xf numFmtId="177" fontId="6" fillId="0" borderId="47" xfId="1" applyNumberFormat="1" applyFont="1" applyBorder="1" applyAlignment="1">
      <alignment horizontal="right" vertical="center"/>
    </xf>
    <xf numFmtId="0" fontId="4" fillId="2" borderId="4" xfId="1" applyFont="1" applyFill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49" fontId="4" fillId="2" borderId="2" xfId="1" applyNumberFormat="1" applyFont="1" applyFill="1" applyBorder="1" applyAlignment="1">
      <alignment horizontal="center" vertical="center"/>
    </xf>
    <xf numFmtId="0" fontId="4" fillId="0" borderId="48" xfId="1" applyFont="1" applyBorder="1" applyAlignment="1">
      <alignment horizontal="center" vertical="center"/>
    </xf>
    <xf numFmtId="0" fontId="4" fillId="0" borderId="49" xfId="1" applyFont="1" applyBorder="1" applyAlignment="1">
      <alignment horizontal="center" vertical="center"/>
    </xf>
    <xf numFmtId="0" fontId="4" fillId="0" borderId="50" xfId="1" applyFont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4" fillId="0" borderId="51" xfId="1" applyFont="1" applyBorder="1" applyAlignment="1">
      <alignment vertical="center"/>
    </xf>
    <xf numFmtId="0" fontId="4" fillId="0" borderId="52" xfId="1" applyFont="1" applyBorder="1" applyAlignment="1">
      <alignment vertical="center"/>
    </xf>
    <xf numFmtId="0" fontId="6" fillId="2" borderId="53" xfId="1" applyFont="1" applyFill="1" applyBorder="1" applyAlignment="1">
      <alignment horizontal="center" vertical="center"/>
    </xf>
    <xf numFmtId="0" fontId="6" fillId="2" borderId="54" xfId="1" applyFont="1" applyFill="1" applyBorder="1" applyAlignment="1">
      <alignment horizontal="center" vertical="center"/>
    </xf>
    <xf numFmtId="176" fontId="6" fillId="0" borderId="39" xfId="1" applyNumberFormat="1" applyFont="1" applyBorder="1" applyAlignment="1">
      <alignment horizontal="right" vertical="center"/>
    </xf>
    <xf numFmtId="176" fontId="6" fillId="0" borderId="40" xfId="1" applyNumberFormat="1" applyFont="1" applyBorder="1" applyAlignment="1">
      <alignment horizontal="right" vertical="center"/>
    </xf>
    <xf numFmtId="176" fontId="6" fillId="0" borderId="41" xfId="1" applyNumberFormat="1" applyFont="1" applyBorder="1" applyAlignment="1">
      <alignment horizontal="right" vertical="center"/>
    </xf>
    <xf numFmtId="0" fontId="6" fillId="0" borderId="53" xfId="1" applyFont="1" applyBorder="1" applyAlignment="1">
      <alignment horizontal="center" vertical="center"/>
    </xf>
    <xf numFmtId="176" fontId="6" fillId="0" borderId="54" xfId="1" applyNumberFormat="1" applyFont="1" applyBorder="1" applyAlignment="1">
      <alignment horizontal="right" vertical="center"/>
    </xf>
    <xf numFmtId="0" fontId="6" fillId="0" borderId="55" xfId="1" applyFont="1" applyBorder="1" applyAlignment="1">
      <alignment horizontal="center" vertical="center"/>
    </xf>
    <xf numFmtId="0" fontId="6" fillId="0" borderId="56" xfId="1" applyFont="1" applyBorder="1" applyAlignment="1">
      <alignment horizontal="center" vertical="center"/>
    </xf>
    <xf numFmtId="176" fontId="6" fillId="0" borderId="56" xfId="1" applyNumberFormat="1" applyFont="1" applyBorder="1" applyAlignment="1">
      <alignment horizontal="right" vertical="center"/>
    </xf>
    <xf numFmtId="176" fontId="6" fillId="0" borderId="57" xfId="1" applyNumberFormat="1" applyFont="1" applyBorder="1" applyAlignment="1">
      <alignment horizontal="right"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38" fontId="6" fillId="0" borderId="1" xfId="2" applyFont="1" applyBorder="1" applyAlignment="1">
      <alignment horizontal="center" vertical="center"/>
    </xf>
    <xf numFmtId="176" fontId="6" fillId="0" borderId="1" xfId="2" applyNumberFormat="1" applyFont="1" applyBorder="1" applyAlignment="1">
      <alignment horizontal="right" vertical="center"/>
    </xf>
    <xf numFmtId="0" fontId="6" fillId="0" borderId="1" xfId="2" applyNumberFormat="1" applyFont="1" applyBorder="1" applyAlignment="1">
      <alignment horizontal="right" vertical="center"/>
    </xf>
    <xf numFmtId="0" fontId="6" fillId="0" borderId="58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59" xfId="1" applyFont="1" applyBorder="1" applyAlignment="1">
      <alignment horizontal="center" vertical="center"/>
    </xf>
    <xf numFmtId="0" fontId="6" fillId="0" borderId="1" xfId="1" applyFont="1" applyBorder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2" fillId="0" borderId="5" xfId="1" applyBorder="1" applyAlignment="1">
      <alignment vertical="center"/>
    </xf>
    <xf numFmtId="0" fontId="4" fillId="3" borderId="10" xfId="1" applyFont="1" applyFill="1" applyBorder="1" applyAlignment="1">
      <alignment horizontal="center" vertical="center"/>
    </xf>
    <xf numFmtId="0" fontId="4" fillId="3" borderId="11" xfId="1" applyFont="1" applyFill="1" applyBorder="1" applyAlignment="1">
      <alignment horizontal="center" vertical="center"/>
    </xf>
    <xf numFmtId="0" fontId="4" fillId="3" borderId="12" xfId="1" applyFont="1" applyFill="1" applyBorder="1" applyAlignment="1">
      <alignment horizontal="center" vertical="center"/>
    </xf>
    <xf numFmtId="0" fontId="4" fillId="3" borderId="60" xfId="1" applyFont="1" applyFill="1" applyBorder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0" fontId="4" fillId="3" borderId="61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4" fillId="3" borderId="33" xfId="1" applyFont="1" applyFill="1" applyBorder="1" applyAlignment="1">
      <alignment horizontal="center" vertical="center"/>
    </xf>
    <xf numFmtId="0" fontId="4" fillId="3" borderId="34" xfId="1" applyFont="1" applyFill="1" applyBorder="1" applyAlignment="1">
      <alignment horizontal="center" vertical="center"/>
    </xf>
    <xf numFmtId="0" fontId="4" fillId="3" borderId="35" xfId="1" applyFont="1" applyFill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6" fillId="0" borderId="40" xfId="1" applyFont="1" applyBorder="1" applyAlignment="1">
      <alignment horizontal="center" vertical="center"/>
    </xf>
    <xf numFmtId="0" fontId="6" fillId="0" borderId="41" xfId="1" applyFont="1" applyBorder="1" applyAlignment="1">
      <alignment horizontal="center" vertical="center"/>
    </xf>
    <xf numFmtId="0" fontId="6" fillId="0" borderId="42" xfId="1" applyFont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6" fillId="0" borderId="46" xfId="1" applyFont="1" applyBorder="1" applyAlignment="1">
      <alignment horizontal="center" vertical="center"/>
    </xf>
    <xf numFmtId="0" fontId="6" fillId="0" borderId="47" xfId="1" applyFont="1" applyBorder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9" fillId="4" borderId="2" xfId="1" applyFont="1" applyFill="1" applyBorder="1" applyAlignment="1">
      <alignment horizontal="center" vertical="center"/>
    </xf>
    <xf numFmtId="0" fontId="9" fillId="4" borderId="4" xfId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2" fillId="3" borderId="1" xfId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 shrinkToFit="1"/>
    </xf>
    <xf numFmtId="0" fontId="10" fillId="0" borderId="62" xfId="1" applyFont="1" applyBorder="1" applyAlignment="1">
      <alignment horizontal="center" vertical="center"/>
    </xf>
    <xf numFmtId="176" fontId="10" fillId="0" borderId="62" xfId="1" applyNumberFormat="1" applyFont="1" applyBorder="1" applyAlignment="1">
      <alignment horizontal="right" vertical="center"/>
    </xf>
    <xf numFmtId="49" fontId="9" fillId="4" borderId="1" xfId="1" applyNumberFormat="1" applyFont="1" applyFill="1" applyBorder="1" applyAlignment="1">
      <alignment horizontal="center" vertical="center" shrinkToFit="1"/>
    </xf>
    <xf numFmtId="0" fontId="10" fillId="0" borderId="27" xfId="1" applyFont="1" applyBorder="1" applyAlignment="1">
      <alignment horizontal="center" vertical="center"/>
    </xf>
    <xf numFmtId="176" fontId="10" fillId="0" borderId="27" xfId="1" applyNumberFormat="1" applyFont="1" applyBorder="1" applyAlignment="1">
      <alignment horizontal="right" vertical="center"/>
    </xf>
    <xf numFmtId="0" fontId="10" fillId="2" borderId="1" xfId="1" applyFont="1" applyFill="1" applyBorder="1" applyAlignment="1">
      <alignment horizontal="center" vertical="center"/>
    </xf>
    <xf numFmtId="176" fontId="10" fillId="0" borderId="1" xfId="1" applyNumberFormat="1" applyFont="1" applyBorder="1" applyAlignment="1">
      <alignment horizontal="right" vertical="center"/>
    </xf>
  </cellXfs>
  <cellStyles count="3">
    <cellStyle name="桁区切り 2" xfId="2" xr:uid="{818AA227-6A9D-414D-A2AF-819BD5DDD8FC}"/>
    <cellStyle name="標準" xfId="0" builtinId="0"/>
    <cellStyle name="標準 2" xfId="1" xr:uid="{C1E174F7-A853-4541-95A7-F03A2ADC50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受診者数推移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受診者数推移!$B$5</c:f>
              <c:strCache>
                <c:ptCount val="1"/>
                <c:pt idx="0">
                  <c:v>男性</c:v>
                </c:pt>
              </c:strCache>
            </c:strRef>
          </c:tx>
          <c:spPr>
            <a:solidFill>
              <a:srgbClr val="F5F5F5"/>
            </a:solidFill>
            <a:ln>
              <a:solidFill>
                <a:srgbClr val="33301D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1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(受診者数推移!$J$4,受診者数推移!$R$4,受診者数推移!$Z$4)</c:f>
              <c:numCache>
                <c:formatCode>General</c:formatCode>
                <c:ptCount val="3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</c:numCache>
            </c:numRef>
          </c:cat>
          <c:val>
            <c:numRef>
              <c:f>(受診者数推移!$J$5,受診者数推移!$R$5,受診者数推移!$Z$5)</c:f>
              <c:numCache>
                <c:formatCode>#,##0_ </c:formatCode>
                <c:ptCount val="3"/>
                <c:pt idx="0">
                  <c:v>166896</c:v>
                </c:pt>
                <c:pt idx="1">
                  <c:v>167947</c:v>
                </c:pt>
                <c:pt idx="2">
                  <c:v>171048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C3-479A-8E12-BFA2D9C6D40D}"/>
            </c:ext>
          </c:extLst>
        </c:ser>
        <c:ser>
          <c:idx val="1"/>
          <c:order val="1"/>
          <c:tx>
            <c:strRef>
              <c:f>受診者数推移!$B$6</c:f>
              <c:strCache>
                <c:ptCount val="1"/>
                <c:pt idx="0">
                  <c:v>女性</c:v>
                </c:pt>
              </c:strCache>
            </c:strRef>
          </c:tx>
          <c:spPr>
            <a:solidFill>
              <a:srgbClr val="BEBEBE"/>
            </a:solidFill>
            <a:ln>
              <a:solidFill>
                <a:srgbClr val="33301D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1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(受診者数推移!$J$4,受診者数推移!$R$4,受診者数推移!$Z$4)</c:f>
              <c:numCache>
                <c:formatCode>General</c:formatCode>
                <c:ptCount val="3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</c:numCache>
            </c:numRef>
          </c:cat>
          <c:val>
            <c:numRef>
              <c:f>(受診者数推移!$J$6,受診者数推移!$R$6,受診者数推移!$Z$6)</c:f>
              <c:numCache>
                <c:formatCode>#,##0_ </c:formatCode>
                <c:ptCount val="3"/>
                <c:pt idx="0">
                  <c:v>140246</c:v>
                </c:pt>
                <c:pt idx="1">
                  <c:v>131759</c:v>
                </c:pt>
                <c:pt idx="2">
                  <c:v>131182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C3-479A-8E12-BFA2D9C6D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222230288"/>
        <c:axId val="222231376"/>
      </c:barChart>
      <c:catAx>
        <c:axId val="222230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年度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2231376"/>
        <c:crosses val="autoZero"/>
        <c:auto val="1"/>
        <c:lblAlgn val="ctr"/>
        <c:lblOffset val="100"/>
        <c:noMultiLvlLbl val="0"/>
      </c:catAx>
      <c:valAx>
        <c:axId val="22223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受診者数</a:t>
                </a:r>
                <a:endParaRPr lang="en-US" alt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2230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血圧!$AW$53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血圧!$AS$54:$AS$61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血圧!$AW$54:$AW$61</c:f>
              <c:numCache>
                <c:formatCode>0.0%</c:formatCode>
                <c:ptCount val="8"/>
                <c:pt idx="0">
                  <c:v>3.859964093357271E-2</c:v>
                </c:pt>
                <c:pt idx="1">
                  <c:v>2.8124682708904458E-2</c:v>
                </c:pt>
                <c:pt idx="2">
                  <c:v>7.2548592584526603E-2</c:v>
                </c:pt>
                <c:pt idx="3">
                  <c:v>0.17968859195482625</c:v>
                </c:pt>
                <c:pt idx="4">
                  <c:v>0.34983249581239528</c:v>
                </c:pt>
                <c:pt idx="5">
                  <c:v>0.50208714413020028</c:v>
                </c:pt>
                <c:pt idx="6">
                  <c:v>0.60899280575539572</c:v>
                </c:pt>
                <c:pt idx="7">
                  <c:v>0.22058974250764157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94-42DA-BD5A-616CCCF7925F}"/>
            </c:ext>
          </c:extLst>
        </c:ser>
        <c:ser>
          <c:idx val="5"/>
          <c:order val="1"/>
          <c:tx>
            <c:strRef>
              <c:f>血圧!$BB$53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血圧!$AS$54:$AS$61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血圧!$BB$54:$BB$61</c:f>
              <c:numCache>
                <c:formatCode>0.0%</c:formatCode>
                <c:ptCount val="8"/>
                <c:pt idx="0">
                  <c:v>8.8383838383838381E-3</c:v>
                </c:pt>
                <c:pt idx="1">
                  <c:v>6.4696223316912972E-3</c:v>
                </c:pt>
                <c:pt idx="2">
                  <c:v>2.665914146276684E-2</c:v>
                </c:pt>
                <c:pt idx="3">
                  <c:v>8.7879692514366739E-2</c:v>
                </c:pt>
                <c:pt idx="4">
                  <c:v>0.19693288189603664</c:v>
                </c:pt>
                <c:pt idx="5">
                  <c:v>0.32051405006233818</c:v>
                </c:pt>
                <c:pt idx="6">
                  <c:v>0.47258979206049151</c:v>
                </c:pt>
                <c:pt idx="7">
                  <c:v>0.10053334817063962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94-42DA-BD5A-616CCCF7925F}"/>
            </c:ext>
          </c:extLst>
        </c:ser>
        <c:ser>
          <c:idx val="10"/>
          <c:order val="2"/>
          <c:tx>
            <c:strRef>
              <c:f>血圧!$BG$53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血圧!$AS$54:$AS$61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血圧!$BG$54:$BG$61</c:f>
              <c:numCache>
                <c:formatCode>0.0%</c:formatCode>
                <c:ptCount val="8"/>
                <c:pt idx="0">
                  <c:v>2.6232948583420776E-2</c:v>
                </c:pt>
                <c:pt idx="1">
                  <c:v>1.7134190042835475E-2</c:v>
                </c:pt>
                <c:pt idx="2">
                  <c:v>5.1873457482611622E-2</c:v>
                </c:pt>
                <c:pt idx="3">
                  <c:v>0.14036854133704113</c:v>
                </c:pt>
                <c:pt idx="4">
                  <c:v>0.28682806729585558</c:v>
                </c:pt>
                <c:pt idx="5">
                  <c:v>0.44245306790978961</c:v>
                </c:pt>
                <c:pt idx="6">
                  <c:v>0.57139134966128191</c:v>
                </c:pt>
                <c:pt idx="7">
                  <c:v>0.16880601210924376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94-42DA-BD5A-616CCCF79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血圧!$AW$5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血圧!$AS$6:$AS$13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血圧!$AW$6:$AW$13</c:f>
              <c:numCache>
                <c:formatCode>0.0%</c:formatCode>
                <c:ptCount val="8"/>
                <c:pt idx="0">
                  <c:v>2.6232948583420776E-2</c:v>
                </c:pt>
                <c:pt idx="1">
                  <c:v>1.7134190042835475E-2</c:v>
                </c:pt>
                <c:pt idx="2">
                  <c:v>5.1873457482611622E-2</c:v>
                </c:pt>
                <c:pt idx="3">
                  <c:v>0.14036854133704113</c:v>
                </c:pt>
                <c:pt idx="4">
                  <c:v>0.28682806729585558</c:v>
                </c:pt>
                <c:pt idx="5">
                  <c:v>0.44245306790978961</c:v>
                </c:pt>
                <c:pt idx="6">
                  <c:v>0.57139134966128191</c:v>
                </c:pt>
                <c:pt idx="7">
                  <c:v>0.16880601210924376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DF-4C4F-AC45-54273ECF8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胸部Ｘ線!$AW$53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胸部Ｘ線!$AS$54:$AS$61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胸部Ｘ線!$AW$54:$AW$61</c:f>
              <c:numCache>
                <c:formatCode>0.0%</c:formatCode>
                <c:ptCount val="8"/>
                <c:pt idx="0">
                  <c:v>5.4446460980036296E-3</c:v>
                </c:pt>
                <c:pt idx="1">
                  <c:v>8.5919193353688837E-3</c:v>
                </c:pt>
                <c:pt idx="2">
                  <c:v>1.3887690847925472E-2</c:v>
                </c:pt>
                <c:pt idx="3">
                  <c:v>2.6830929605828176E-2</c:v>
                </c:pt>
                <c:pt idx="4">
                  <c:v>4.6245738936317837E-2</c:v>
                </c:pt>
                <c:pt idx="5">
                  <c:v>7.4941570978559094E-2</c:v>
                </c:pt>
                <c:pt idx="6">
                  <c:v>0.16863845999598956</c:v>
                </c:pt>
                <c:pt idx="7">
                  <c:v>3.5249820088413694E-2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0B-4916-8907-E2DD6007589C}"/>
            </c:ext>
          </c:extLst>
        </c:ser>
        <c:ser>
          <c:idx val="5"/>
          <c:order val="1"/>
          <c:tx>
            <c:strRef>
              <c:f>胸部Ｘ線!$BB$53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胸部Ｘ線!$AS$54:$AS$61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胸部Ｘ線!$BB$54:$BB$61</c:f>
              <c:numCache>
                <c:formatCode>0.0%</c:formatCode>
                <c:ptCount val="8"/>
                <c:pt idx="0">
                  <c:v>6.3371356147021544E-3</c:v>
                </c:pt>
                <c:pt idx="1">
                  <c:v>4.2618598476909103E-3</c:v>
                </c:pt>
                <c:pt idx="2">
                  <c:v>7.7228359969966753E-3</c:v>
                </c:pt>
                <c:pt idx="3">
                  <c:v>1.4613136440547608E-2</c:v>
                </c:pt>
                <c:pt idx="4">
                  <c:v>2.6477077715126255E-2</c:v>
                </c:pt>
                <c:pt idx="5">
                  <c:v>5.4652880354505169E-2</c:v>
                </c:pt>
                <c:pt idx="6">
                  <c:v>0.10528823249166269</c:v>
                </c:pt>
                <c:pt idx="7">
                  <c:v>1.7874388091511539E-2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0B-4916-8907-E2DD6007589C}"/>
            </c:ext>
          </c:extLst>
        </c:ser>
        <c:ser>
          <c:idx val="10"/>
          <c:order val="2"/>
          <c:tx>
            <c:strRef>
              <c:f>胸部Ｘ線!$BG$53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胸部Ｘ線!$AS$54:$AS$61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胸部Ｘ線!$BG$54:$BG$61</c:f>
              <c:numCache>
                <c:formatCode>0.0%</c:formatCode>
                <c:ptCount val="8"/>
                <c:pt idx="0">
                  <c:v>5.8170280274986779E-3</c:v>
                </c:pt>
                <c:pt idx="1">
                  <c:v>6.4093534300605718E-3</c:v>
                </c:pt>
                <c:pt idx="2">
                  <c:v>1.1139797284375598E-2</c:v>
                </c:pt>
                <c:pt idx="3">
                  <c:v>2.1515450636596344E-2</c:v>
                </c:pt>
                <c:pt idx="4">
                  <c:v>3.7849469829755476E-2</c:v>
                </c:pt>
                <c:pt idx="5">
                  <c:v>6.8036330730301298E-2</c:v>
                </c:pt>
                <c:pt idx="6">
                  <c:v>0.14987298899237933</c:v>
                </c:pt>
                <c:pt idx="7">
                  <c:v>2.7681071122909323E-2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0B-4916-8907-E2DD600758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胸部Ｘ線!$AW$5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胸部Ｘ線!$AS$6:$AS$13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胸部Ｘ線!$AW$6:$AW$13</c:f>
              <c:numCache>
                <c:formatCode>0.0%</c:formatCode>
                <c:ptCount val="8"/>
                <c:pt idx="0">
                  <c:v>5.8170280274986779E-3</c:v>
                </c:pt>
                <c:pt idx="1">
                  <c:v>6.4093534300605718E-3</c:v>
                </c:pt>
                <c:pt idx="2">
                  <c:v>1.1139797284375598E-2</c:v>
                </c:pt>
                <c:pt idx="3">
                  <c:v>2.1515450636596344E-2</c:v>
                </c:pt>
                <c:pt idx="4">
                  <c:v>3.7849469829755476E-2</c:v>
                </c:pt>
                <c:pt idx="5">
                  <c:v>6.8036330730301298E-2</c:v>
                </c:pt>
                <c:pt idx="6">
                  <c:v>0.14987298899237933</c:v>
                </c:pt>
                <c:pt idx="7">
                  <c:v>2.7681071122909323E-2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A3-430F-B1E9-F99DE3CEA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上部消化管Ｘ線!$AW$53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上部消化管Ｘ線!$AS$54:$AS$61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上部消化管Ｘ線!$AW$54:$AW$61</c:f>
              <c:numCache>
                <c:formatCode>0.0%</c:formatCode>
                <c:ptCount val="8"/>
                <c:pt idx="0">
                  <c:v>0</c:v>
                </c:pt>
                <c:pt idx="1">
                  <c:v>5.2816901408450703E-2</c:v>
                </c:pt>
                <c:pt idx="2">
                  <c:v>0.10010233510093962</c:v>
                </c:pt>
                <c:pt idx="3">
                  <c:v>0.13028641754307452</c:v>
                </c:pt>
                <c:pt idx="4">
                  <c:v>0.20621872766261615</c:v>
                </c:pt>
                <c:pt idx="5">
                  <c:v>0.31969968623935457</c:v>
                </c:pt>
                <c:pt idx="6">
                  <c:v>0.51118963486454649</c:v>
                </c:pt>
                <c:pt idx="7">
                  <c:v>0.18690783807062877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40-44DC-A9A6-9349673E2732}"/>
            </c:ext>
          </c:extLst>
        </c:ser>
        <c:ser>
          <c:idx val="5"/>
          <c:order val="1"/>
          <c:tx>
            <c:strRef>
              <c:f>上部消化管Ｘ線!$BB$53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上部消化管Ｘ線!$AS$54:$AS$61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上部消化管Ｘ線!$BB$54:$BB$61</c:f>
              <c:numCache>
                <c:formatCode>0.0%</c:formatCode>
                <c:ptCount val="8"/>
                <c:pt idx="0">
                  <c:v>0</c:v>
                </c:pt>
                <c:pt idx="1">
                  <c:v>5.8056872037914695E-2</c:v>
                </c:pt>
                <c:pt idx="2">
                  <c:v>7.8648495173197053E-2</c:v>
                </c:pt>
                <c:pt idx="3">
                  <c:v>8.9188645057378696E-2</c:v>
                </c:pt>
                <c:pt idx="4">
                  <c:v>0.14794138171667831</c:v>
                </c:pt>
                <c:pt idx="5">
                  <c:v>0.23691907702307444</c:v>
                </c:pt>
                <c:pt idx="6">
                  <c:v>0.42889908256880732</c:v>
                </c:pt>
                <c:pt idx="7">
                  <c:v>0.122812291249165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40-44DC-A9A6-9349673E2732}"/>
            </c:ext>
          </c:extLst>
        </c:ser>
        <c:ser>
          <c:idx val="10"/>
          <c:order val="2"/>
          <c:tx>
            <c:strRef>
              <c:f>上部消化管Ｘ線!$BG$53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上部消化管Ｘ線!$AS$54:$AS$61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上部消化管Ｘ線!$BG$54:$BG$61</c:f>
              <c:numCache>
                <c:formatCode>0.0%</c:formatCode>
                <c:ptCount val="8"/>
                <c:pt idx="0">
                  <c:v>0</c:v>
                </c:pt>
                <c:pt idx="1">
                  <c:v>5.5424528301886794E-2</c:v>
                </c:pt>
                <c:pt idx="2">
                  <c:v>9.1609059742595408E-2</c:v>
                </c:pt>
                <c:pt idx="3">
                  <c:v>0.11560589715929522</c:v>
                </c:pt>
                <c:pt idx="4">
                  <c:v>0.18648073741432286</c:v>
                </c:pt>
                <c:pt idx="5">
                  <c:v>0.29847512707274393</c:v>
                </c:pt>
                <c:pt idx="6">
                  <c:v>0.49437675726335523</c:v>
                </c:pt>
                <c:pt idx="7">
                  <c:v>0.16480668900943232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40-44DC-A9A6-9349673E2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上部消化管Ｘ線!$AW$5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上部消化管Ｘ線!$AS$6:$AS$13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上部消化管Ｘ線!$AW$6:$AW$13</c:f>
              <c:numCache>
                <c:formatCode>0.0%</c:formatCode>
                <c:ptCount val="8"/>
                <c:pt idx="0">
                  <c:v>0</c:v>
                </c:pt>
                <c:pt idx="1">
                  <c:v>5.5424528301886794E-2</c:v>
                </c:pt>
                <c:pt idx="2">
                  <c:v>9.1609059742595408E-2</c:v>
                </c:pt>
                <c:pt idx="3">
                  <c:v>0.11560589715929522</c:v>
                </c:pt>
                <c:pt idx="4">
                  <c:v>0.18648073741432286</c:v>
                </c:pt>
                <c:pt idx="5">
                  <c:v>0.29847512707274393</c:v>
                </c:pt>
                <c:pt idx="6">
                  <c:v>0.49437675726335523</c:v>
                </c:pt>
                <c:pt idx="7">
                  <c:v>0.16480668900943232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B3-4CE3-A944-B7234C36F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心電図!$AW$53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心電図!$AS$54:$AS$61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心電図!$AW$54:$AW$61</c:f>
              <c:numCache>
                <c:formatCode>0.0%</c:formatCode>
                <c:ptCount val="8"/>
                <c:pt idx="0">
                  <c:v>2.2408963585434174E-2</c:v>
                </c:pt>
                <c:pt idx="1">
                  <c:v>1.628423390081421E-2</c:v>
                </c:pt>
                <c:pt idx="2">
                  <c:v>2.1723635687501935E-2</c:v>
                </c:pt>
                <c:pt idx="3">
                  <c:v>4.693492072577414E-2</c:v>
                </c:pt>
                <c:pt idx="4">
                  <c:v>9.3999245917805035E-2</c:v>
                </c:pt>
                <c:pt idx="5">
                  <c:v>0.15728079204038622</c:v>
                </c:pt>
                <c:pt idx="6">
                  <c:v>0.26310660689923993</c:v>
                </c:pt>
                <c:pt idx="7">
                  <c:v>6.8736847574757731E-2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61-49D0-8E23-2BC4B0A40A40}"/>
            </c:ext>
          </c:extLst>
        </c:ser>
        <c:ser>
          <c:idx val="5"/>
          <c:order val="1"/>
          <c:tx>
            <c:strRef>
              <c:f>心電図!$BB$53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心電図!$AS$54:$AS$61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心電図!$BB$54:$BB$61</c:f>
              <c:numCache>
                <c:formatCode>0.0%</c:formatCode>
                <c:ptCount val="8"/>
                <c:pt idx="0">
                  <c:v>1.5280135823429542E-2</c:v>
                </c:pt>
                <c:pt idx="1">
                  <c:v>1.2096032942387588E-2</c:v>
                </c:pt>
                <c:pt idx="2">
                  <c:v>1.6509601077021187E-2</c:v>
                </c:pt>
                <c:pt idx="3">
                  <c:v>2.888332954287014E-2</c:v>
                </c:pt>
                <c:pt idx="4">
                  <c:v>5.3612675770960815E-2</c:v>
                </c:pt>
                <c:pt idx="5">
                  <c:v>0.10817683881064162</c:v>
                </c:pt>
                <c:pt idx="6">
                  <c:v>0.18460066953610713</c:v>
                </c:pt>
                <c:pt idx="7">
                  <c:v>3.6695480282775486E-2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61-49D0-8E23-2BC4B0A40A40}"/>
            </c:ext>
          </c:extLst>
        </c:ser>
        <c:ser>
          <c:idx val="10"/>
          <c:order val="2"/>
          <c:tx>
            <c:strRef>
              <c:f>心電図!$BG$53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心電図!$AS$54:$AS$61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心電図!$BG$54:$BG$61</c:f>
              <c:numCache>
                <c:formatCode>0.0%</c:formatCode>
                <c:ptCount val="8"/>
                <c:pt idx="0">
                  <c:v>1.9879518072289156E-2</c:v>
                </c:pt>
                <c:pt idx="1">
                  <c:v>1.4129530150563669E-2</c:v>
                </c:pt>
                <c:pt idx="2">
                  <c:v>1.9290850483511035E-2</c:v>
                </c:pt>
                <c:pt idx="3">
                  <c:v>3.916900397886635E-2</c:v>
                </c:pt>
                <c:pt idx="4">
                  <c:v>7.7151937250659275E-2</c:v>
                </c:pt>
                <c:pt idx="5">
                  <c:v>0.14088875828517322</c:v>
                </c:pt>
                <c:pt idx="6">
                  <c:v>0.24037662697313764</c:v>
                </c:pt>
                <c:pt idx="7">
                  <c:v>5.474260294418918E-2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61-49D0-8E23-2BC4B0A40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心電図!$AW$5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心電図!$AS$6:$AS$13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心電図!$AW$6:$AW$13</c:f>
              <c:numCache>
                <c:formatCode>0.0%</c:formatCode>
                <c:ptCount val="8"/>
                <c:pt idx="0">
                  <c:v>1.9879518072289156E-2</c:v>
                </c:pt>
                <c:pt idx="1">
                  <c:v>1.4129530150563669E-2</c:v>
                </c:pt>
                <c:pt idx="2">
                  <c:v>1.9290850483511035E-2</c:v>
                </c:pt>
                <c:pt idx="3">
                  <c:v>3.916900397886635E-2</c:v>
                </c:pt>
                <c:pt idx="4">
                  <c:v>7.7151937250659275E-2</c:v>
                </c:pt>
                <c:pt idx="5">
                  <c:v>0.14088875828517322</c:v>
                </c:pt>
                <c:pt idx="6">
                  <c:v>0.24037662697313764</c:v>
                </c:pt>
                <c:pt idx="7">
                  <c:v>5.474260294418918E-2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5D-4367-B99E-E61FA34DE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腹部超音波!$AW$53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腹部超音波!$AS$54:$AS$61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腹部超音波!$AW$54:$AW$61</c:f>
              <c:numCache>
                <c:formatCode>0.0%</c:formatCode>
                <c:ptCount val="8"/>
                <c:pt idx="0">
                  <c:v>0</c:v>
                </c:pt>
                <c:pt idx="1">
                  <c:v>0.45783132530120479</c:v>
                </c:pt>
                <c:pt idx="2">
                  <c:v>0.60479594189531938</c:v>
                </c:pt>
                <c:pt idx="3">
                  <c:v>0.69116850279934983</c:v>
                </c:pt>
                <c:pt idx="4">
                  <c:v>0.76213418986438264</c:v>
                </c:pt>
                <c:pt idx="5">
                  <c:v>0.78419792498004792</c:v>
                </c:pt>
                <c:pt idx="6">
                  <c:v>0.78185151237396888</c:v>
                </c:pt>
                <c:pt idx="7">
                  <c:v>0.72041291072986335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B-4DC0-9C51-2060D9FE3A27}"/>
            </c:ext>
          </c:extLst>
        </c:ser>
        <c:ser>
          <c:idx val="5"/>
          <c:order val="1"/>
          <c:tx>
            <c:strRef>
              <c:f>腹部超音波!$BB$53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腹部超音波!$AS$54:$AS$61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腹部超音波!$BB$54:$BB$61</c:f>
              <c:numCache>
                <c:formatCode>0.0%</c:formatCode>
                <c:ptCount val="8"/>
                <c:pt idx="0">
                  <c:v>0</c:v>
                </c:pt>
                <c:pt idx="1">
                  <c:v>0.18626155878467635</c:v>
                </c:pt>
                <c:pt idx="2">
                  <c:v>0.35731288019042579</c:v>
                </c:pt>
                <c:pt idx="3">
                  <c:v>0.46403301886792453</c:v>
                </c:pt>
                <c:pt idx="4">
                  <c:v>0.56441194393662397</c:v>
                </c:pt>
                <c:pt idx="5">
                  <c:v>0.61888925839707354</c:v>
                </c:pt>
                <c:pt idx="6">
                  <c:v>0.67073170731707321</c:v>
                </c:pt>
                <c:pt idx="7">
                  <c:v>0.49484619754890025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6B-4DC0-9C51-2060D9FE3A27}"/>
            </c:ext>
          </c:extLst>
        </c:ser>
        <c:ser>
          <c:idx val="10"/>
          <c:order val="2"/>
          <c:tx>
            <c:strRef>
              <c:f>腹部超音波!$BG$53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腹部超音波!$AS$54:$AS$61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腹部超音波!$BG$54:$BG$61</c:f>
              <c:numCache>
                <c:formatCode>0.0%</c:formatCode>
                <c:ptCount val="8"/>
                <c:pt idx="0">
                  <c:v>0</c:v>
                </c:pt>
                <c:pt idx="1">
                  <c:v>0.28242320819112626</c:v>
                </c:pt>
                <c:pt idx="2">
                  <c:v>0.48952944074895294</c:v>
                </c:pt>
                <c:pt idx="3">
                  <c:v>0.59266646210494012</c:v>
                </c:pt>
                <c:pt idx="4">
                  <c:v>0.67856590944212636</c:v>
                </c:pt>
                <c:pt idx="5">
                  <c:v>0.73058671268334774</c:v>
                </c:pt>
                <c:pt idx="6">
                  <c:v>0.75149900066622255</c:v>
                </c:pt>
                <c:pt idx="7">
                  <c:v>0.62625355739260058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6B-4DC0-9C51-2060D9FE3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腹部超音波!$AW$5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腹部超音波!$AS$6:$AS$13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腹部超音波!$AW$6:$AW$13</c:f>
              <c:numCache>
                <c:formatCode>0.0%</c:formatCode>
                <c:ptCount val="8"/>
                <c:pt idx="0">
                  <c:v>0</c:v>
                </c:pt>
                <c:pt idx="1">
                  <c:v>0.28242320819112626</c:v>
                </c:pt>
                <c:pt idx="2">
                  <c:v>0.48952944074895294</c:v>
                </c:pt>
                <c:pt idx="3">
                  <c:v>0.59266646210494012</c:v>
                </c:pt>
                <c:pt idx="4">
                  <c:v>0.67856590944212636</c:v>
                </c:pt>
                <c:pt idx="5">
                  <c:v>0.73058671268334774</c:v>
                </c:pt>
                <c:pt idx="6">
                  <c:v>0.75149900066622255</c:v>
                </c:pt>
                <c:pt idx="7">
                  <c:v>0.62625355739260058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20-4494-8BF0-12A75F8BC3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有所見の年齢階層比較（全体）</a:t>
            </a:r>
            <a:endParaRPr lang="ja-JP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総合判定!$AW$6</c:f>
              <c:strCache>
                <c:ptCount val="1"/>
                <c:pt idx="0">
                  <c:v>異常なし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総合判定!$AS$7:$AV$17</c:f>
              <c:strCache>
                <c:ptCount val="11"/>
                <c:pt idx="0">
                  <c:v>～19歳</c:v>
                </c:pt>
                <c:pt idx="1">
                  <c:v>20～24歳</c:v>
                </c:pt>
                <c:pt idx="2">
                  <c:v>25～29歳</c:v>
                </c:pt>
                <c:pt idx="3">
                  <c:v>30～34歳</c:v>
                </c:pt>
                <c:pt idx="4">
                  <c:v>35～39歳</c:v>
                </c:pt>
                <c:pt idx="5">
                  <c:v>40～44歳</c:v>
                </c:pt>
                <c:pt idx="6">
                  <c:v>45～49歳</c:v>
                </c:pt>
                <c:pt idx="7">
                  <c:v>50～54歳</c:v>
                </c:pt>
                <c:pt idx="8">
                  <c:v>55～59歳</c:v>
                </c:pt>
                <c:pt idx="9">
                  <c:v>60～64歳</c:v>
                </c:pt>
                <c:pt idx="10">
                  <c:v>65歳～</c:v>
                </c:pt>
              </c:strCache>
            </c:strRef>
          </c:cat>
          <c:val>
            <c:numRef>
              <c:f>総合判定!$AW$7:$AW$17</c:f>
              <c:numCache>
                <c:formatCode>#,##0_ </c:formatCode>
                <c:ptCount val="11"/>
                <c:pt idx="0">
                  <c:v>1477</c:v>
                </c:pt>
                <c:pt idx="1">
                  <c:v>13121</c:v>
                </c:pt>
                <c:pt idx="2">
                  <c:v>22931</c:v>
                </c:pt>
                <c:pt idx="3">
                  <c:v>16907</c:v>
                </c:pt>
                <c:pt idx="4">
                  <c:v>11425</c:v>
                </c:pt>
                <c:pt idx="5">
                  <c:v>8685</c:v>
                </c:pt>
                <c:pt idx="6">
                  <c:v>7215</c:v>
                </c:pt>
                <c:pt idx="7">
                  <c:v>5860</c:v>
                </c:pt>
                <c:pt idx="8">
                  <c:v>3564</c:v>
                </c:pt>
                <c:pt idx="9">
                  <c:v>1967</c:v>
                </c:pt>
                <c:pt idx="10">
                  <c:v>1146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5F-4C74-BF80-74D499309B7E}"/>
            </c:ext>
          </c:extLst>
        </c:ser>
        <c:ser>
          <c:idx val="1"/>
          <c:order val="1"/>
          <c:tx>
            <c:strRef>
              <c:f>総合判定!$BA$6</c:f>
              <c:strCache>
                <c:ptCount val="1"/>
                <c:pt idx="0">
                  <c:v>有所見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総合判定!$AS$7:$AV$17</c:f>
              <c:strCache>
                <c:ptCount val="11"/>
                <c:pt idx="0">
                  <c:v>～19歳</c:v>
                </c:pt>
                <c:pt idx="1">
                  <c:v>20～24歳</c:v>
                </c:pt>
                <c:pt idx="2">
                  <c:v>25～29歳</c:v>
                </c:pt>
                <c:pt idx="3">
                  <c:v>30～34歳</c:v>
                </c:pt>
                <c:pt idx="4">
                  <c:v>35～39歳</c:v>
                </c:pt>
                <c:pt idx="5">
                  <c:v>40～44歳</c:v>
                </c:pt>
                <c:pt idx="6">
                  <c:v>45～49歳</c:v>
                </c:pt>
                <c:pt idx="7">
                  <c:v>50～54歳</c:v>
                </c:pt>
                <c:pt idx="8">
                  <c:v>55～59歳</c:v>
                </c:pt>
                <c:pt idx="9">
                  <c:v>60～64歳</c:v>
                </c:pt>
                <c:pt idx="10">
                  <c:v>65歳～</c:v>
                </c:pt>
              </c:strCache>
            </c:strRef>
          </c:cat>
          <c:val>
            <c:numRef>
              <c:f>総合判定!$BA$7:$BA$17</c:f>
              <c:numCache>
                <c:formatCode>#,##0_ </c:formatCode>
                <c:ptCount val="11"/>
                <c:pt idx="0">
                  <c:v>451</c:v>
                </c:pt>
                <c:pt idx="1">
                  <c:v>7669</c:v>
                </c:pt>
                <c:pt idx="2">
                  <c:v>17617</c:v>
                </c:pt>
                <c:pt idx="3">
                  <c:v>19667</c:v>
                </c:pt>
                <c:pt idx="4">
                  <c:v>20936</c:v>
                </c:pt>
                <c:pt idx="5">
                  <c:v>22548</c:v>
                </c:pt>
                <c:pt idx="6">
                  <c:v>26656</c:v>
                </c:pt>
                <c:pt idx="7">
                  <c:v>29035</c:v>
                </c:pt>
                <c:pt idx="8">
                  <c:v>25310</c:v>
                </c:pt>
                <c:pt idx="9">
                  <c:v>19678</c:v>
                </c:pt>
                <c:pt idx="10">
                  <c:v>18365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5F-4C74-BF80-74D499309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0733408"/>
        <c:axId val="222235184"/>
      </c:barChart>
      <c:catAx>
        <c:axId val="22073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2235184"/>
        <c:crosses val="autoZero"/>
        <c:auto val="1"/>
        <c:lblAlgn val="ctr"/>
        <c:lblOffset val="100"/>
        <c:noMultiLvlLbl val="0"/>
      </c:catAx>
      <c:valAx>
        <c:axId val="22223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3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眼底!$AW$53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眼底!$AS$54:$AS$61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眼底!$AW$54:$AW$61</c:f>
              <c:numCache>
                <c:formatCode>0.0%</c:formatCode>
                <c:ptCount val="8"/>
                <c:pt idx="0">
                  <c:v>0</c:v>
                </c:pt>
                <c:pt idx="1">
                  <c:v>1.6689847009735744E-2</c:v>
                </c:pt>
                <c:pt idx="2">
                  <c:v>3.5095415661329239E-2</c:v>
                </c:pt>
                <c:pt idx="3">
                  <c:v>6.3734918692079034E-2</c:v>
                </c:pt>
                <c:pt idx="4">
                  <c:v>0.11045630577538307</c:v>
                </c:pt>
                <c:pt idx="5">
                  <c:v>0.1786699356420472</c:v>
                </c:pt>
                <c:pt idx="6">
                  <c:v>0.23027888446215139</c:v>
                </c:pt>
                <c:pt idx="7">
                  <c:v>0.10083571585660875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05-45AF-AA97-0F96C413ED06}"/>
            </c:ext>
          </c:extLst>
        </c:ser>
        <c:ser>
          <c:idx val="5"/>
          <c:order val="1"/>
          <c:tx>
            <c:strRef>
              <c:f>眼底!$BB$53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眼底!$AS$54:$AS$61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眼底!$BB$54:$BB$61</c:f>
              <c:numCache>
                <c:formatCode>0.0%</c:formatCode>
                <c:ptCount val="8"/>
                <c:pt idx="0">
                  <c:v>0</c:v>
                </c:pt>
                <c:pt idx="1">
                  <c:v>4.8169556840077067E-3</c:v>
                </c:pt>
                <c:pt idx="2">
                  <c:v>1.9299820466786355E-2</c:v>
                </c:pt>
                <c:pt idx="3">
                  <c:v>3.721436343852013E-2</c:v>
                </c:pt>
                <c:pt idx="4">
                  <c:v>7.6117874615997269E-2</c:v>
                </c:pt>
                <c:pt idx="5">
                  <c:v>0.13274853801169589</c:v>
                </c:pt>
                <c:pt idx="6">
                  <c:v>0.22796934865900384</c:v>
                </c:pt>
                <c:pt idx="7">
                  <c:v>6.1084570219904454E-2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05-45AF-AA97-0F96C413ED06}"/>
            </c:ext>
          </c:extLst>
        </c:ser>
        <c:ser>
          <c:idx val="10"/>
          <c:order val="2"/>
          <c:tx>
            <c:strRef>
              <c:f>眼底!$BG$53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眼底!$AS$54:$AS$61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眼底!$BG$54:$BG$61</c:f>
              <c:numCache>
                <c:formatCode>0.0%</c:formatCode>
                <c:ptCount val="8"/>
                <c:pt idx="0">
                  <c:v>0</c:v>
                </c:pt>
                <c:pt idx="1">
                  <c:v>9.6755833807626642E-3</c:v>
                </c:pt>
                <c:pt idx="2">
                  <c:v>2.7287853577371048E-2</c:v>
                </c:pt>
                <c:pt idx="3">
                  <c:v>5.1919720767888304E-2</c:v>
                </c:pt>
                <c:pt idx="4">
                  <c:v>9.5853292688827599E-2</c:v>
                </c:pt>
                <c:pt idx="5">
                  <c:v>0.1628795495676654</c:v>
                </c:pt>
                <c:pt idx="6">
                  <c:v>0.22960045019696118</c:v>
                </c:pt>
                <c:pt idx="7">
                  <c:v>8.3750019593397812E-2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05-45AF-AA97-0F96C413E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眼底!$AW$5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眼底!$AS$6:$AS$13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眼底!$AW$6:$AW$13</c:f>
              <c:numCache>
                <c:formatCode>0.0%</c:formatCode>
                <c:ptCount val="8"/>
                <c:pt idx="0">
                  <c:v>0</c:v>
                </c:pt>
                <c:pt idx="1">
                  <c:v>9.6755833807626642E-3</c:v>
                </c:pt>
                <c:pt idx="2">
                  <c:v>2.7287853577371048E-2</c:v>
                </c:pt>
                <c:pt idx="3">
                  <c:v>5.1919720767888304E-2</c:v>
                </c:pt>
                <c:pt idx="4">
                  <c:v>9.5853292688827599E-2</c:v>
                </c:pt>
                <c:pt idx="5">
                  <c:v>0.1628795495676654</c:v>
                </c:pt>
                <c:pt idx="6">
                  <c:v>0.22960045019696118</c:v>
                </c:pt>
                <c:pt idx="7">
                  <c:v>8.3750019593397812E-2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B3-480D-B3FD-415C075A4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糖代謝!$AW$53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糖代謝!$AS$54:$AS$61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糖代謝!$AW$54:$AW$61</c:f>
              <c:numCache>
                <c:formatCode>0.0%</c:formatCode>
                <c:ptCount val="8"/>
                <c:pt idx="0">
                  <c:v>8.0935251798561151E-3</c:v>
                </c:pt>
                <c:pt idx="1">
                  <c:v>2.1758256632376828E-2</c:v>
                </c:pt>
                <c:pt idx="2">
                  <c:v>6.0230798541179034E-2</c:v>
                </c:pt>
                <c:pt idx="3">
                  <c:v>0.15147711105531844</c:v>
                </c:pt>
                <c:pt idx="4">
                  <c:v>0.27182655645542847</c:v>
                </c:pt>
                <c:pt idx="5">
                  <c:v>0.37320529554353904</c:v>
                </c:pt>
                <c:pt idx="6">
                  <c:v>0.44777458722182339</c:v>
                </c:pt>
                <c:pt idx="7">
                  <c:v>0.17185093376973432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72-4788-A828-5884ED2F54FE}"/>
            </c:ext>
          </c:extLst>
        </c:ser>
        <c:ser>
          <c:idx val="5"/>
          <c:order val="1"/>
          <c:tx>
            <c:strRef>
              <c:f>糖代謝!$BB$53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糖代謝!$AS$54:$AS$61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糖代謝!$BB$54:$BB$61</c:f>
              <c:numCache>
                <c:formatCode>0.0%</c:formatCode>
                <c:ptCount val="8"/>
                <c:pt idx="0">
                  <c:v>6.3371356147021544E-3</c:v>
                </c:pt>
                <c:pt idx="1">
                  <c:v>1.4807761762484814E-2</c:v>
                </c:pt>
                <c:pt idx="2">
                  <c:v>2.9269263954337293E-2</c:v>
                </c:pt>
                <c:pt idx="3">
                  <c:v>6.3080192372217875E-2</c:v>
                </c:pt>
                <c:pt idx="4">
                  <c:v>0.14210860590663701</c:v>
                </c:pt>
                <c:pt idx="5">
                  <c:v>0.22271034285168562</c:v>
                </c:pt>
                <c:pt idx="6">
                  <c:v>0.28995756718528998</c:v>
                </c:pt>
                <c:pt idx="7">
                  <c:v>7.585703286847055E-2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72-4788-A828-5884ED2F54FE}"/>
            </c:ext>
          </c:extLst>
        </c:ser>
        <c:ser>
          <c:idx val="10"/>
          <c:order val="2"/>
          <c:tx>
            <c:strRef>
              <c:f>糖代謝!$BG$53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糖代謝!$AS$54:$AS$61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糖代謝!$BG$54:$BG$61</c:f>
              <c:numCache>
                <c:formatCode>0.0%</c:formatCode>
                <c:ptCount val="8"/>
                <c:pt idx="0">
                  <c:v>7.3645449763282481E-3</c:v>
                </c:pt>
                <c:pt idx="1">
                  <c:v>1.8230598743521804E-2</c:v>
                </c:pt>
                <c:pt idx="2">
                  <c:v>4.6279681799150665E-2</c:v>
                </c:pt>
                <c:pt idx="3">
                  <c:v>0.11364289133556725</c:v>
                </c:pt>
                <c:pt idx="4">
                  <c:v>0.21836297302161217</c:v>
                </c:pt>
                <c:pt idx="5">
                  <c:v>0.32384174419697398</c:v>
                </c:pt>
                <c:pt idx="6">
                  <c:v>0.40426361627453528</c:v>
                </c:pt>
                <c:pt idx="7">
                  <c:v>0.13046082239600268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72-4788-A828-5884ED2F54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糖代謝!$AW$5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糖代謝!$AS$6:$AS$13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糖代謝!$AW$6:$AW$13</c:f>
              <c:numCache>
                <c:formatCode>0.0%</c:formatCode>
                <c:ptCount val="8"/>
                <c:pt idx="0">
                  <c:v>7.3645449763282481E-3</c:v>
                </c:pt>
                <c:pt idx="1">
                  <c:v>1.8230598743521804E-2</c:v>
                </c:pt>
                <c:pt idx="2">
                  <c:v>4.6279681799150665E-2</c:v>
                </c:pt>
                <c:pt idx="3">
                  <c:v>0.11364289133556725</c:v>
                </c:pt>
                <c:pt idx="4">
                  <c:v>0.21836297302161217</c:v>
                </c:pt>
                <c:pt idx="5">
                  <c:v>0.32384174419697398</c:v>
                </c:pt>
                <c:pt idx="6">
                  <c:v>0.40426361627453528</c:v>
                </c:pt>
                <c:pt idx="7">
                  <c:v>0.13046082239600268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D-4B06-8335-A26684563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脂質!$AW$53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脂質!$AS$54:$AS$61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脂質!$AW$54:$AW$61</c:f>
              <c:numCache>
                <c:formatCode>0.0%</c:formatCode>
                <c:ptCount val="8"/>
                <c:pt idx="0">
                  <c:v>0.12373225152129817</c:v>
                </c:pt>
                <c:pt idx="1">
                  <c:v>0.22419766912819794</c:v>
                </c:pt>
                <c:pt idx="2">
                  <c:v>0.35779158040027603</c:v>
                </c:pt>
                <c:pt idx="3">
                  <c:v>0.44823800945732944</c:v>
                </c:pt>
                <c:pt idx="4">
                  <c:v>0.5019072018218047</c:v>
                </c:pt>
                <c:pt idx="5">
                  <c:v>0.50258491568826402</c:v>
                </c:pt>
                <c:pt idx="6">
                  <c:v>0.45970554048818285</c:v>
                </c:pt>
                <c:pt idx="7">
                  <c:v>0.40640759418570155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5D-4DCB-B0CB-0CCDFC312881}"/>
            </c:ext>
          </c:extLst>
        </c:ser>
        <c:ser>
          <c:idx val="5"/>
          <c:order val="1"/>
          <c:tx>
            <c:strRef>
              <c:f>脂質!$BB$53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脂質!$AS$54:$AS$61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脂質!$BB$54:$BB$61</c:f>
              <c:numCache>
                <c:formatCode>0.0%</c:formatCode>
                <c:ptCount val="8"/>
                <c:pt idx="0">
                  <c:v>0.1223021582733813</c:v>
                </c:pt>
                <c:pt idx="1">
                  <c:v>0.12662058530210804</c:v>
                </c:pt>
                <c:pt idx="2">
                  <c:v>0.170600678239264</c:v>
                </c:pt>
                <c:pt idx="3">
                  <c:v>0.23172692264553035</c:v>
                </c:pt>
                <c:pt idx="4">
                  <c:v>0.42570169518440587</c:v>
                </c:pt>
                <c:pt idx="5">
                  <c:v>0.53320574162679424</c:v>
                </c:pt>
                <c:pt idx="6">
                  <c:v>0.53915519696250591</c:v>
                </c:pt>
                <c:pt idx="7">
                  <c:v>0.26227625310394476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5D-4DCB-B0CB-0CCDFC312881}"/>
            </c:ext>
          </c:extLst>
        </c:ser>
        <c:ser>
          <c:idx val="10"/>
          <c:order val="2"/>
          <c:tx>
            <c:strRef>
              <c:f>脂質!$BG$53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脂質!$AS$54:$AS$61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脂質!$BG$54:$BG$61</c:f>
              <c:numCache>
                <c:formatCode>0.0%</c:formatCode>
                <c:ptCount val="8"/>
                <c:pt idx="0">
                  <c:v>0.12321660181582361</c:v>
                </c:pt>
                <c:pt idx="1">
                  <c:v>0.17498092000277526</c:v>
                </c:pt>
                <c:pt idx="2">
                  <c:v>0.27333050539328568</c:v>
                </c:pt>
                <c:pt idx="3">
                  <c:v>0.35524688879967886</c:v>
                </c:pt>
                <c:pt idx="4">
                  <c:v>0.47008405311759149</c:v>
                </c:pt>
                <c:pt idx="5">
                  <c:v>0.51285838122451599</c:v>
                </c:pt>
                <c:pt idx="6">
                  <c:v>0.48273490163708899</c:v>
                </c:pt>
                <c:pt idx="7">
                  <c:v>0.3439800168861516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5D-4DCB-B0CB-0CCDFC312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脂質!$AW$5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脂質!$AS$6:$AS$13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脂質!$AW$6:$AW$13</c:f>
              <c:numCache>
                <c:formatCode>0.0%</c:formatCode>
                <c:ptCount val="8"/>
                <c:pt idx="0">
                  <c:v>0.12321660181582361</c:v>
                </c:pt>
                <c:pt idx="1">
                  <c:v>0.17498092000277526</c:v>
                </c:pt>
                <c:pt idx="2">
                  <c:v>0.27333050539328568</c:v>
                </c:pt>
                <c:pt idx="3">
                  <c:v>0.35524688879967886</c:v>
                </c:pt>
                <c:pt idx="4">
                  <c:v>0.47008405311759149</c:v>
                </c:pt>
                <c:pt idx="5">
                  <c:v>0.51285838122451599</c:v>
                </c:pt>
                <c:pt idx="6">
                  <c:v>0.48273490163708899</c:v>
                </c:pt>
                <c:pt idx="7">
                  <c:v>0.3439800168861516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A2-4C67-88ED-C41C05E7B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肝機能!$AW$53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肝機能!$AS$54:$AS$61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肝機能!$AW$54:$AW$61</c:f>
              <c:numCache>
                <c:formatCode>0.0%</c:formatCode>
                <c:ptCount val="8"/>
                <c:pt idx="0">
                  <c:v>4.3875685557586835E-2</c:v>
                </c:pt>
                <c:pt idx="1">
                  <c:v>0.13590396257567419</c:v>
                </c:pt>
                <c:pt idx="2">
                  <c:v>0.18948665297741274</c:v>
                </c:pt>
                <c:pt idx="3">
                  <c:v>0.18332535817828693</c:v>
                </c:pt>
                <c:pt idx="4">
                  <c:v>0.15532091452771341</c:v>
                </c:pt>
                <c:pt idx="5">
                  <c:v>0.1167929292929293</c:v>
                </c:pt>
                <c:pt idx="6">
                  <c:v>8.5375340334500199E-2</c:v>
                </c:pt>
                <c:pt idx="7">
                  <c:v>0.15779716265907096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6C-480E-8C51-EB00D9820F9B}"/>
            </c:ext>
          </c:extLst>
        </c:ser>
        <c:ser>
          <c:idx val="5"/>
          <c:order val="1"/>
          <c:tx>
            <c:strRef>
              <c:f>肝機能!$BB$53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肝機能!$AS$54:$AS$61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肝機能!$BB$54:$BB$61</c:f>
              <c:numCache>
                <c:formatCode>0.0%</c:formatCode>
                <c:ptCount val="8"/>
                <c:pt idx="0">
                  <c:v>2.5706940874035988E-3</c:v>
                </c:pt>
                <c:pt idx="1">
                  <c:v>1.7929937361216983E-2</c:v>
                </c:pt>
                <c:pt idx="2">
                  <c:v>3.4442440034743102E-2</c:v>
                </c:pt>
                <c:pt idx="3">
                  <c:v>4.0457245321080353E-2</c:v>
                </c:pt>
                <c:pt idx="4">
                  <c:v>6.4365336209996404E-2</c:v>
                </c:pt>
                <c:pt idx="5">
                  <c:v>5.909572929721392E-2</c:v>
                </c:pt>
                <c:pt idx="6">
                  <c:v>5.0047664442326022E-2</c:v>
                </c:pt>
                <c:pt idx="7">
                  <c:v>3.9838918452466558E-2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6C-480E-8C51-EB00D9820F9B}"/>
            </c:ext>
          </c:extLst>
        </c:ser>
        <c:ser>
          <c:idx val="10"/>
          <c:order val="2"/>
          <c:tx>
            <c:strRef>
              <c:f>肝機能!$BG$53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肝機能!$AS$54:$AS$61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肝機能!$BG$54:$BG$61</c:f>
              <c:numCache>
                <c:formatCode>0.0%</c:formatCode>
                <c:ptCount val="8"/>
                <c:pt idx="0">
                  <c:v>2.6709401709401708E-2</c:v>
                </c:pt>
                <c:pt idx="1">
                  <c:v>7.5820744366613221E-2</c:v>
                </c:pt>
                <c:pt idx="2">
                  <c:v>0.11965271821724673</c:v>
                </c:pt>
                <c:pt idx="3">
                  <c:v>0.12193399255168871</c:v>
                </c:pt>
                <c:pt idx="4">
                  <c:v>0.11736361211151126</c:v>
                </c:pt>
                <c:pt idx="5">
                  <c:v>9.7464879702890361E-2</c:v>
                </c:pt>
                <c:pt idx="6">
                  <c:v>7.5138121546961326E-2</c:v>
                </c:pt>
                <c:pt idx="7">
                  <c:v>0.10654636473149039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6C-480E-8C51-EB00D9820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肝機能!$AW$5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肝機能!$AS$6:$AS$13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肝機能!$AW$6:$AW$13</c:f>
              <c:numCache>
                <c:formatCode>0.0%</c:formatCode>
                <c:ptCount val="8"/>
                <c:pt idx="0">
                  <c:v>2.6709401709401708E-2</c:v>
                </c:pt>
                <c:pt idx="1">
                  <c:v>7.5820744366613221E-2</c:v>
                </c:pt>
                <c:pt idx="2">
                  <c:v>0.11965271821724673</c:v>
                </c:pt>
                <c:pt idx="3">
                  <c:v>0.12193399255168871</c:v>
                </c:pt>
                <c:pt idx="4">
                  <c:v>0.11736361211151126</c:v>
                </c:pt>
                <c:pt idx="5">
                  <c:v>9.7464879702890361E-2</c:v>
                </c:pt>
                <c:pt idx="6">
                  <c:v>7.5138121546961326E-2</c:v>
                </c:pt>
                <c:pt idx="7">
                  <c:v>0.10654636473149039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9-41B6-9AEB-1665D5B7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貧血!$AW$53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貧血!$AS$54:$AS$61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貧血!$AW$54:$AW$61</c:f>
              <c:numCache>
                <c:formatCode>0.0%</c:formatCode>
                <c:ptCount val="8"/>
                <c:pt idx="0">
                  <c:v>7.28744939271255E-2</c:v>
                </c:pt>
                <c:pt idx="1">
                  <c:v>5.2217777004696472E-2</c:v>
                </c:pt>
                <c:pt idx="2">
                  <c:v>6.5019326339039202E-2</c:v>
                </c:pt>
                <c:pt idx="3">
                  <c:v>7.4787535410764869E-2</c:v>
                </c:pt>
                <c:pt idx="4">
                  <c:v>9.7325558013271668E-2</c:v>
                </c:pt>
                <c:pt idx="5">
                  <c:v>0.12932082259711217</c:v>
                </c:pt>
                <c:pt idx="6">
                  <c:v>0.19747327502429543</c:v>
                </c:pt>
                <c:pt idx="7">
                  <c:v>8.4298504501376451E-2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D7-4E17-8F17-85C84D7A8EED}"/>
            </c:ext>
          </c:extLst>
        </c:ser>
        <c:ser>
          <c:idx val="5"/>
          <c:order val="1"/>
          <c:tx>
            <c:strRef>
              <c:f>貧血!$BB$53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貧血!$AS$54:$AS$61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貧血!$BB$54:$BB$61</c:f>
              <c:numCache>
                <c:formatCode>0.0%</c:formatCode>
                <c:ptCount val="8"/>
                <c:pt idx="0">
                  <c:v>0.10817941952506596</c:v>
                </c:pt>
                <c:pt idx="1">
                  <c:v>8.5498158654324669E-2</c:v>
                </c:pt>
                <c:pt idx="2">
                  <c:v>0.11625582944703532</c:v>
                </c:pt>
                <c:pt idx="3">
                  <c:v>0.1370662873825654</c:v>
                </c:pt>
                <c:pt idx="4">
                  <c:v>8.3105500160823409E-2</c:v>
                </c:pt>
                <c:pt idx="5">
                  <c:v>6.2834875791524594E-2</c:v>
                </c:pt>
                <c:pt idx="6">
                  <c:v>7.0881226053639848E-2</c:v>
                </c:pt>
                <c:pt idx="7">
                  <c:v>0.10146045211355859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D7-4E17-8F17-85C84D7A8EED}"/>
            </c:ext>
          </c:extLst>
        </c:ser>
        <c:ser>
          <c:idx val="10"/>
          <c:order val="2"/>
          <c:tx>
            <c:strRef>
              <c:f>貧血!$BG$53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貧血!$AS$54:$AS$61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貧血!$BG$54:$BG$61</c:f>
              <c:numCache>
                <c:formatCode>0.0%</c:formatCode>
                <c:ptCount val="8"/>
                <c:pt idx="0">
                  <c:v>8.8201603665521197E-2</c:v>
                </c:pt>
                <c:pt idx="1">
                  <c:v>6.9252453893964616E-2</c:v>
                </c:pt>
                <c:pt idx="2">
                  <c:v>8.8239734299516911E-2</c:v>
                </c:pt>
                <c:pt idx="3">
                  <c:v>0.1016172984826741</c:v>
                </c:pt>
                <c:pt idx="4">
                  <c:v>9.1399561014024092E-2</c:v>
                </c:pt>
                <c:pt idx="5">
                  <c:v>0.10718687163520789</c:v>
                </c:pt>
                <c:pt idx="6">
                  <c:v>0.160929075072584</c:v>
                </c:pt>
                <c:pt idx="7">
                  <c:v>9.1774388835620752E-2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D7-4E17-8F17-85C84D7A8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貧血!$AW$5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貧血!$AS$6:$AS$13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貧血!$AW$6:$AW$13</c:f>
              <c:numCache>
                <c:formatCode>0.0%</c:formatCode>
                <c:ptCount val="8"/>
                <c:pt idx="0">
                  <c:v>8.8201603665521197E-2</c:v>
                </c:pt>
                <c:pt idx="1">
                  <c:v>6.9252453893964616E-2</c:v>
                </c:pt>
                <c:pt idx="2">
                  <c:v>8.8239734299516911E-2</c:v>
                </c:pt>
                <c:pt idx="3">
                  <c:v>0.1016172984826741</c:v>
                </c:pt>
                <c:pt idx="4">
                  <c:v>9.1399561014024092E-2</c:v>
                </c:pt>
                <c:pt idx="5">
                  <c:v>0.10718687163520789</c:v>
                </c:pt>
                <c:pt idx="6">
                  <c:v>0.160929075072584</c:v>
                </c:pt>
                <c:pt idx="7">
                  <c:v>9.1774388835620752E-2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37-4360-AE4A-9F2FAF41C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u="none" strike="noStrike" baseline="0">
                <a:effectLst/>
              </a:rPr>
              <a:t>有所見の年齢階層比較（男女別）</a:t>
            </a:r>
            <a:endParaRPr lang="ja-JP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総合判定!$BW$21</c:f>
              <c:strCache>
                <c:ptCount val="1"/>
                <c:pt idx="0">
                  <c:v>異常なし</c:v>
                </c:pt>
              </c:strCache>
            </c:strRef>
          </c:tx>
          <c:spPr>
            <a:pattFill prst="pct20">
              <a:fgClr>
                <a:srgbClr val="33301D"/>
              </a:fgClr>
              <a:bgClr>
                <a:schemeClr val="bg1"/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205-4758-B6A2-7F03028D147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205-4758-B6A2-7F03028D1474}"/>
              </c:ext>
            </c:extLst>
          </c:dPt>
          <c:dPt>
            <c:idx val="5"/>
            <c:invertIfNegative val="0"/>
            <c:bubble3D val="0"/>
            <c:spPr>
              <a:pattFill prst="pct2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205-4758-B6A2-7F03028D1474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205-4758-B6A2-7F03028D147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205-4758-B6A2-7F03028D1474}"/>
              </c:ext>
            </c:extLst>
          </c:dPt>
          <c:dPt>
            <c:idx val="11"/>
            <c:invertIfNegative val="0"/>
            <c:bubble3D val="0"/>
            <c:spPr>
              <a:pattFill prst="pct2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205-4758-B6A2-7F03028D1474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8205-4758-B6A2-7F03028D1474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205-4758-B6A2-7F03028D1474}"/>
              </c:ext>
            </c:extLst>
          </c:dPt>
          <c:dPt>
            <c:idx val="17"/>
            <c:invertIfNegative val="0"/>
            <c:bubble3D val="0"/>
            <c:spPr>
              <a:pattFill prst="pct2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205-4758-B6A2-7F03028D1474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8205-4758-B6A2-7F03028D1474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8205-4758-B6A2-7F03028D1474}"/>
              </c:ext>
            </c:extLst>
          </c:dPt>
          <c:cat>
            <c:multiLvlStrRef>
              <c:f>総合判定!$BO$22:$BV$53</c:f>
              <c:multiLvlStrCache>
                <c:ptCount val="32"/>
                <c:lvl>
                  <c:pt idx="0">
                    <c:v>男</c:v>
                  </c:pt>
                  <c:pt idx="1">
                    <c:v>女</c:v>
                  </c:pt>
                  <c:pt idx="3">
                    <c:v>男</c:v>
                  </c:pt>
                  <c:pt idx="4">
                    <c:v>女</c:v>
                  </c:pt>
                  <c:pt idx="6">
                    <c:v>男</c:v>
                  </c:pt>
                  <c:pt idx="7">
                    <c:v>女</c:v>
                  </c:pt>
                  <c:pt idx="9">
                    <c:v>男</c:v>
                  </c:pt>
                  <c:pt idx="10">
                    <c:v>女</c:v>
                  </c:pt>
                  <c:pt idx="12">
                    <c:v>男</c:v>
                  </c:pt>
                  <c:pt idx="13">
                    <c:v>女</c:v>
                  </c:pt>
                  <c:pt idx="15">
                    <c:v>男</c:v>
                  </c:pt>
                  <c:pt idx="16">
                    <c:v>女</c:v>
                  </c:pt>
                  <c:pt idx="18">
                    <c:v>男</c:v>
                  </c:pt>
                  <c:pt idx="19">
                    <c:v>女</c:v>
                  </c:pt>
                  <c:pt idx="21">
                    <c:v>男</c:v>
                  </c:pt>
                  <c:pt idx="22">
                    <c:v>女</c:v>
                  </c:pt>
                  <c:pt idx="24">
                    <c:v>男</c:v>
                  </c:pt>
                  <c:pt idx="25">
                    <c:v>女</c:v>
                  </c:pt>
                  <c:pt idx="27">
                    <c:v>男</c:v>
                  </c:pt>
                  <c:pt idx="28">
                    <c:v>女</c:v>
                  </c:pt>
                  <c:pt idx="30">
                    <c:v>男</c:v>
                  </c:pt>
                  <c:pt idx="31">
                    <c:v>女</c:v>
                  </c:pt>
                </c:lvl>
                <c:lvl>
                  <c:pt idx="0">
                    <c:v>～19歳</c:v>
                  </c:pt>
                  <c:pt idx="2">
                    <c:v> </c:v>
                  </c:pt>
                  <c:pt idx="3">
                    <c:v>20～24歳</c:v>
                  </c:pt>
                  <c:pt idx="5">
                    <c:v> </c:v>
                  </c:pt>
                  <c:pt idx="6">
                    <c:v>25～29歳</c:v>
                  </c:pt>
                  <c:pt idx="8">
                    <c:v> </c:v>
                  </c:pt>
                  <c:pt idx="9">
                    <c:v>30～34歳</c:v>
                  </c:pt>
                  <c:pt idx="11">
                    <c:v> </c:v>
                  </c:pt>
                  <c:pt idx="12">
                    <c:v>35～39歳</c:v>
                  </c:pt>
                  <c:pt idx="14">
                    <c:v> </c:v>
                  </c:pt>
                  <c:pt idx="15">
                    <c:v>40～44歳</c:v>
                  </c:pt>
                  <c:pt idx="17">
                    <c:v> </c:v>
                  </c:pt>
                  <c:pt idx="18">
                    <c:v>45～49歳</c:v>
                  </c:pt>
                  <c:pt idx="20">
                    <c:v> </c:v>
                  </c:pt>
                  <c:pt idx="21">
                    <c:v>50～54歳</c:v>
                  </c:pt>
                  <c:pt idx="23">
                    <c:v> </c:v>
                  </c:pt>
                  <c:pt idx="24">
                    <c:v>55～59歳</c:v>
                  </c:pt>
                  <c:pt idx="26">
                    <c:v> </c:v>
                  </c:pt>
                  <c:pt idx="27">
                    <c:v>60～64歳</c:v>
                  </c:pt>
                  <c:pt idx="29">
                    <c:v> </c:v>
                  </c:pt>
                  <c:pt idx="30">
                    <c:v>65歳～</c:v>
                  </c:pt>
                </c:lvl>
              </c:multiLvlStrCache>
            </c:multiLvlStrRef>
          </c:cat>
          <c:val>
            <c:numRef>
              <c:f>総合判定!$BW$22:$BW$53</c:f>
              <c:numCache>
                <c:formatCode>#,##0_ </c:formatCode>
                <c:ptCount val="32"/>
                <c:pt idx="0">
                  <c:v>872</c:v>
                </c:pt>
                <c:pt idx="1">
                  <c:v>605</c:v>
                </c:pt>
                <c:pt idx="3">
                  <c:v>6363</c:v>
                </c:pt>
                <c:pt idx="4">
                  <c:v>6758</c:v>
                </c:pt>
                <c:pt idx="6">
                  <c:v>10994</c:v>
                </c:pt>
                <c:pt idx="7">
                  <c:v>11937</c:v>
                </c:pt>
                <c:pt idx="9">
                  <c:v>8688</c:v>
                </c:pt>
                <c:pt idx="10">
                  <c:v>8219</c:v>
                </c:pt>
                <c:pt idx="12">
                  <c:v>6020</c:v>
                </c:pt>
                <c:pt idx="13">
                  <c:v>5405</c:v>
                </c:pt>
                <c:pt idx="15">
                  <c:v>4513</c:v>
                </c:pt>
                <c:pt idx="16">
                  <c:v>4172</c:v>
                </c:pt>
                <c:pt idx="18">
                  <c:v>3773</c:v>
                </c:pt>
                <c:pt idx="19">
                  <c:v>3442</c:v>
                </c:pt>
                <c:pt idx="21">
                  <c:v>2936</c:v>
                </c:pt>
                <c:pt idx="22">
                  <c:v>2924</c:v>
                </c:pt>
                <c:pt idx="24">
                  <c:v>1832</c:v>
                </c:pt>
                <c:pt idx="25">
                  <c:v>1732</c:v>
                </c:pt>
                <c:pt idx="27">
                  <c:v>1083</c:v>
                </c:pt>
                <c:pt idx="28">
                  <c:v>884</c:v>
                </c:pt>
                <c:pt idx="30">
                  <c:v>636</c:v>
                </c:pt>
                <c:pt idx="31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205-4758-B6A2-7F03028D1474}"/>
            </c:ext>
          </c:extLst>
        </c:ser>
        <c:ser>
          <c:idx val="1"/>
          <c:order val="1"/>
          <c:tx>
            <c:strRef>
              <c:f>総合判定!$CA$21</c:f>
              <c:strCache>
                <c:ptCount val="1"/>
                <c:pt idx="0">
                  <c:v>有所見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/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8205-4758-B6A2-7F03028D1474}"/>
              </c:ext>
            </c:extLst>
          </c:dPt>
          <c:dPt>
            <c:idx val="3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8205-4758-B6A2-7F03028D1474}"/>
              </c:ext>
            </c:extLst>
          </c:dPt>
          <c:dPt>
            <c:idx val="5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8205-4758-B6A2-7F03028D1474}"/>
              </c:ext>
            </c:extLst>
          </c:dPt>
          <c:dPt>
            <c:idx val="7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8205-4758-B6A2-7F03028D1474}"/>
              </c:ext>
            </c:extLst>
          </c:dPt>
          <c:dPt>
            <c:idx val="9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8205-4758-B6A2-7F03028D1474}"/>
              </c:ext>
            </c:extLst>
          </c:dPt>
          <c:dPt>
            <c:idx val="11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8205-4758-B6A2-7F03028D1474}"/>
              </c:ext>
            </c:extLst>
          </c:dPt>
          <c:dPt>
            <c:idx val="13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8205-4758-B6A2-7F03028D1474}"/>
              </c:ext>
            </c:extLst>
          </c:dPt>
          <c:dPt>
            <c:idx val="15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E-8205-4758-B6A2-7F03028D1474}"/>
              </c:ext>
            </c:extLst>
          </c:dPt>
          <c:dPt>
            <c:idx val="17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8205-4758-B6A2-7F03028D1474}"/>
              </c:ext>
            </c:extLst>
          </c:dPt>
          <c:dPt>
            <c:idx val="19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2-8205-4758-B6A2-7F03028D1474}"/>
              </c:ext>
            </c:extLst>
          </c:dPt>
          <c:dPt>
            <c:idx val="21"/>
            <c:invertIfNegative val="0"/>
            <c:bubble3D val="0"/>
            <c:spPr>
              <a:pattFill prst="pct50">
                <a:fgClr>
                  <a:srgbClr val="33301D"/>
                </a:fgClr>
                <a:bgClr>
                  <a:schemeClr val="bg1"/>
                </a:bgClr>
              </a:pattFill>
              <a:ln>
                <a:solidFill>
                  <a:srgbClr val="33301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4-8205-4758-B6A2-7F03028D1474}"/>
              </c:ext>
            </c:extLst>
          </c:dPt>
          <c:cat>
            <c:multiLvlStrRef>
              <c:f>総合判定!$BO$22:$BV$53</c:f>
              <c:multiLvlStrCache>
                <c:ptCount val="32"/>
                <c:lvl>
                  <c:pt idx="0">
                    <c:v>男</c:v>
                  </c:pt>
                  <c:pt idx="1">
                    <c:v>女</c:v>
                  </c:pt>
                  <c:pt idx="3">
                    <c:v>男</c:v>
                  </c:pt>
                  <c:pt idx="4">
                    <c:v>女</c:v>
                  </c:pt>
                  <c:pt idx="6">
                    <c:v>男</c:v>
                  </c:pt>
                  <c:pt idx="7">
                    <c:v>女</c:v>
                  </c:pt>
                  <c:pt idx="9">
                    <c:v>男</c:v>
                  </c:pt>
                  <c:pt idx="10">
                    <c:v>女</c:v>
                  </c:pt>
                  <c:pt idx="12">
                    <c:v>男</c:v>
                  </c:pt>
                  <c:pt idx="13">
                    <c:v>女</c:v>
                  </c:pt>
                  <c:pt idx="15">
                    <c:v>男</c:v>
                  </c:pt>
                  <c:pt idx="16">
                    <c:v>女</c:v>
                  </c:pt>
                  <c:pt idx="18">
                    <c:v>男</c:v>
                  </c:pt>
                  <c:pt idx="19">
                    <c:v>女</c:v>
                  </c:pt>
                  <c:pt idx="21">
                    <c:v>男</c:v>
                  </c:pt>
                  <c:pt idx="22">
                    <c:v>女</c:v>
                  </c:pt>
                  <c:pt idx="24">
                    <c:v>男</c:v>
                  </c:pt>
                  <c:pt idx="25">
                    <c:v>女</c:v>
                  </c:pt>
                  <c:pt idx="27">
                    <c:v>男</c:v>
                  </c:pt>
                  <c:pt idx="28">
                    <c:v>女</c:v>
                  </c:pt>
                  <c:pt idx="30">
                    <c:v>男</c:v>
                  </c:pt>
                  <c:pt idx="31">
                    <c:v>女</c:v>
                  </c:pt>
                </c:lvl>
                <c:lvl>
                  <c:pt idx="0">
                    <c:v>～19歳</c:v>
                  </c:pt>
                  <c:pt idx="2">
                    <c:v> </c:v>
                  </c:pt>
                  <c:pt idx="3">
                    <c:v>20～24歳</c:v>
                  </c:pt>
                  <c:pt idx="5">
                    <c:v> </c:v>
                  </c:pt>
                  <c:pt idx="6">
                    <c:v>25～29歳</c:v>
                  </c:pt>
                  <c:pt idx="8">
                    <c:v> </c:v>
                  </c:pt>
                  <c:pt idx="9">
                    <c:v>30～34歳</c:v>
                  </c:pt>
                  <c:pt idx="11">
                    <c:v> </c:v>
                  </c:pt>
                  <c:pt idx="12">
                    <c:v>35～39歳</c:v>
                  </c:pt>
                  <c:pt idx="14">
                    <c:v> </c:v>
                  </c:pt>
                  <c:pt idx="15">
                    <c:v>40～44歳</c:v>
                  </c:pt>
                  <c:pt idx="17">
                    <c:v> </c:v>
                  </c:pt>
                  <c:pt idx="18">
                    <c:v>45～49歳</c:v>
                  </c:pt>
                  <c:pt idx="20">
                    <c:v> </c:v>
                  </c:pt>
                  <c:pt idx="21">
                    <c:v>50～54歳</c:v>
                  </c:pt>
                  <c:pt idx="23">
                    <c:v> </c:v>
                  </c:pt>
                  <c:pt idx="24">
                    <c:v>55～59歳</c:v>
                  </c:pt>
                  <c:pt idx="26">
                    <c:v> </c:v>
                  </c:pt>
                  <c:pt idx="27">
                    <c:v>60～64歳</c:v>
                  </c:pt>
                  <c:pt idx="29">
                    <c:v> </c:v>
                  </c:pt>
                  <c:pt idx="30">
                    <c:v>65歳～</c:v>
                  </c:pt>
                </c:lvl>
              </c:multiLvlStrCache>
            </c:multiLvlStrRef>
          </c:cat>
          <c:val>
            <c:numRef>
              <c:f>総合判定!$CA$22:$CA$53</c:f>
              <c:numCache>
                <c:formatCode>#,##0_ </c:formatCode>
                <c:ptCount val="32"/>
                <c:pt idx="0">
                  <c:v>261</c:v>
                </c:pt>
                <c:pt idx="1">
                  <c:v>190</c:v>
                </c:pt>
                <c:pt idx="3">
                  <c:v>3673</c:v>
                </c:pt>
                <c:pt idx="4">
                  <c:v>3996</c:v>
                </c:pt>
                <c:pt idx="6">
                  <c:v>9157</c:v>
                </c:pt>
                <c:pt idx="7">
                  <c:v>8460</c:v>
                </c:pt>
                <c:pt idx="9">
                  <c:v>10870</c:v>
                </c:pt>
                <c:pt idx="10">
                  <c:v>8797</c:v>
                </c:pt>
                <c:pt idx="12">
                  <c:v>12089</c:v>
                </c:pt>
                <c:pt idx="13">
                  <c:v>8847</c:v>
                </c:pt>
                <c:pt idx="15">
                  <c:v>12944</c:v>
                </c:pt>
                <c:pt idx="16">
                  <c:v>9604</c:v>
                </c:pt>
                <c:pt idx="18">
                  <c:v>15705</c:v>
                </c:pt>
                <c:pt idx="19">
                  <c:v>10951</c:v>
                </c:pt>
                <c:pt idx="21">
                  <c:v>17015</c:v>
                </c:pt>
                <c:pt idx="22">
                  <c:v>12020</c:v>
                </c:pt>
                <c:pt idx="24">
                  <c:v>15409</c:v>
                </c:pt>
                <c:pt idx="25">
                  <c:v>9901</c:v>
                </c:pt>
                <c:pt idx="27">
                  <c:v>13125</c:v>
                </c:pt>
                <c:pt idx="28">
                  <c:v>6553</c:v>
                </c:pt>
                <c:pt idx="30">
                  <c:v>13090</c:v>
                </c:pt>
                <c:pt idx="31">
                  <c:v>5275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8205-4758-B6A2-7F03028D1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2230832"/>
        <c:axId val="222228656"/>
      </c:barChart>
      <c:catAx>
        <c:axId val="22223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2228656"/>
        <c:crosses val="autoZero"/>
        <c:auto val="1"/>
        <c:lblAlgn val="ctr"/>
        <c:lblOffset val="100"/>
        <c:noMultiLvlLbl val="0"/>
      </c:catAx>
      <c:valAx>
        <c:axId val="22222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2230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803602674665662"/>
          <c:y val="0.903705540744415"/>
          <c:w val="0.4538485814273216"/>
          <c:h val="7.24140781614896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腎機能!$AW$53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腎機能!$AS$54:$AS$61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腎機能!$AW$54:$AW$61</c:f>
              <c:numCache>
                <c:formatCode>0.0%</c:formatCode>
                <c:ptCount val="8"/>
                <c:pt idx="0">
                  <c:v>3.5842293906810034E-2</c:v>
                </c:pt>
                <c:pt idx="1">
                  <c:v>2.8129395218002812E-2</c:v>
                </c:pt>
                <c:pt idx="2">
                  <c:v>4.9041527691236299E-2</c:v>
                </c:pt>
                <c:pt idx="3">
                  <c:v>8.8229865255645107E-2</c:v>
                </c:pt>
                <c:pt idx="4">
                  <c:v>0.19225654822648977</c:v>
                </c:pt>
                <c:pt idx="5">
                  <c:v>0.31477449455676515</c:v>
                </c:pt>
                <c:pt idx="6">
                  <c:v>0.44846858931365974</c:v>
                </c:pt>
                <c:pt idx="7">
                  <c:v>0.14254083103158399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A5-44B0-BCCF-8ACF86A61C06}"/>
            </c:ext>
          </c:extLst>
        </c:ser>
        <c:ser>
          <c:idx val="5"/>
          <c:order val="1"/>
          <c:tx>
            <c:strRef>
              <c:f>腎機能!$BB$53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腎機能!$AS$54:$AS$61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腎機能!$BB$54:$BB$61</c:f>
              <c:numCache>
                <c:formatCode>0.0%</c:formatCode>
                <c:ptCount val="8"/>
                <c:pt idx="0">
                  <c:v>3.1746031746031744E-2</c:v>
                </c:pt>
                <c:pt idx="1">
                  <c:v>5.7672831938596021E-2</c:v>
                </c:pt>
                <c:pt idx="2">
                  <c:v>7.4191034737316988E-2</c:v>
                </c:pt>
                <c:pt idx="3">
                  <c:v>0.11579659937084379</c:v>
                </c:pt>
                <c:pt idx="4">
                  <c:v>0.20152658735235171</c:v>
                </c:pt>
                <c:pt idx="5">
                  <c:v>0.30901952681062095</c:v>
                </c:pt>
                <c:pt idx="6">
                  <c:v>0.39446554530656536</c:v>
                </c:pt>
                <c:pt idx="7">
                  <c:v>0.13784395680947406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A5-44B0-BCCF-8ACF86A61C06}"/>
            </c:ext>
          </c:extLst>
        </c:ser>
        <c:ser>
          <c:idx val="10"/>
          <c:order val="2"/>
          <c:tx>
            <c:strRef>
              <c:f>腎機能!$BG$53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腎機能!$AS$54:$AS$61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腎機能!$BG$54:$BG$61</c:f>
              <c:numCache>
                <c:formatCode>0.0%</c:formatCode>
                <c:ptCount val="8"/>
                <c:pt idx="0">
                  <c:v>3.4567901234567898E-2</c:v>
                </c:pt>
                <c:pt idx="1">
                  <c:v>4.3600837404047452E-2</c:v>
                </c:pt>
                <c:pt idx="2">
                  <c:v>6.0910463360817561E-2</c:v>
                </c:pt>
                <c:pt idx="3">
                  <c:v>0.10024471094604211</c:v>
                </c:pt>
                <c:pt idx="4">
                  <c:v>0.19615329461532946</c:v>
                </c:pt>
                <c:pt idx="5">
                  <c:v>0.31285166902551004</c:v>
                </c:pt>
                <c:pt idx="6">
                  <c:v>0.43271057631412285</c:v>
                </c:pt>
                <c:pt idx="7">
                  <c:v>0.14048895125703756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A5-44B0-BCCF-8ACF86A61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腎機能!$AW$5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腎機能!$AS$6:$AS$13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腎機能!$AW$6:$AW$13</c:f>
              <c:numCache>
                <c:formatCode>0.0%</c:formatCode>
                <c:ptCount val="8"/>
                <c:pt idx="0">
                  <c:v>3.4567901234567898E-2</c:v>
                </c:pt>
                <c:pt idx="1">
                  <c:v>4.3600837404047452E-2</c:v>
                </c:pt>
                <c:pt idx="2">
                  <c:v>6.0910463360817561E-2</c:v>
                </c:pt>
                <c:pt idx="3">
                  <c:v>0.10024471094604211</c:v>
                </c:pt>
                <c:pt idx="4">
                  <c:v>0.19615329461532946</c:v>
                </c:pt>
                <c:pt idx="5">
                  <c:v>0.31285166902551004</c:v>
                </c:pt>
                <c:pt idx="6">
                  <c:v>0.43271057631412285</c:v>
                </c:pt>
                <c:pt idx="7">
                  <c:v>0.14048895125703756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6-4276-9672-8DE4985E8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尿酸!$AW$53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尿酸!$AS$54:$AS$61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尿酸!$AW$54:$AW$61</c:f>
              <c:numCache>
                <c:formatCode>0.0%</c:formatCode>
                <c:ptCount val="8"/>
                <c:pt idx="0">
                  <c:v>0.10423452768729642</c:v>
                </c:pt>
                <c:pt idx="1">
                  <c:v>0.10029206708121349</c:v>
                </c:pt>
                <c:pt idx="2">
                  <c:v>0.12831250408951123</c:v>
                </c:pt>
                <c:pt idx="3">
                  <c:v>0.13917252146760342</c:v>
                </c:pt>
                <c:pt idx="4">
                  <c:v>0.15321132705452484</c:v>
                </c:pt>
                <c:pt idx="5">
                  <c:v>0.16710875331564987</c:v>
                </c:pt>
                <c:pt idx="6">
                  <c:v>0.14720581553839163</c:v>
                </c:pt>
                <c:pt idx="7">
                  <c:v>0.13801976639712488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05-41C4-8E4F-9D8E6054C1BE}"/>
            </c:ext>
          </c:extLst>
        </c:ser>
        <c:ser>
          <c:idx val="5"/>
          <c:order val="1"/>
          <c:tx>
            <c:strRef>
              <c:f>尿酸!$BB$53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尿酸!$AS$54:$AS$61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尿酸!$BB$54:$BB$61</c:f>
              <c:numCache>
                <c:formatCode>0.0%</c:formatCode>
                <c:ptCount val="8"/>
                <c:pt idx="0">
                  <c:v>0</c:v>
                </c:pt>
                <c:pt idx="1">
                  <c:v>2.7892706057365997E-3</c:v>
                </c:pt>
                <c:pt idx="2">
                  <c:v>3.6578171091445426E-3</c:v>
                </c:pt>
                <c:pt idx="3">
                  <c:v>4.7630580447243082E-3</c:v>
                </c:pt>
                <c:pt idx="4">
                  <c:v>1.155968884446569E-2</c:v>
                </c:pt>
                <c:pt idx="5">
                  <c:v>1.4311270125223614E-2</c:v>
                </c:pt>
                <c:pt idx="6">
                  <c:v>1.2630422844590884E-2</c:v>
                </c:pt>
                <c:pt idx="7">
                  <c:v>6.5542894811187495E-3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5-41C4-8E4F-9D8E6054C1BE}"/>
            </c:ext>
          </c:extLst>
        </c:ser>
        <c:ser>
          <c:idx val="10"/>
          <c:order val="2"/>
          <c:tx>
            <c:strRef>
              <c:f>尿酸!$BG$53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尿酸!$AS$54:$AS$61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尿酸!$BG$54:$BG$61</c:f>
              <c:numCache>
                <c:formatCode>0.0%</c:formatCode>
                <c:ptCount val="8"/>
                <c:pt idx="0">
                  <c:v>7.0796460176991149E-2</c:v>
                </c:pt>
                <c:pt idx="1">
                  <c:v>5.1217857226420832E-2</c:v>
                </c:pt>
                <c:pt idx="2">
                  <c:v>7.1707953063885263E-2</c:v>
                </c:pt>
                <c:pt idx="3">
                  <c:v>8.0547192732266418E-2</c:v>
                </c:pt>
                <c:pt idx="4">
                  <c:v>9.3684941013185294E-2</c:v>
                </c:pt>
                <c:pt idx="5">
                  <c:v>0.11589602511198109</c:v>
                </c:pt>
                <c:pt idx="6">
                  <c:v>0.10782580748834968</c:v>
                </c:pt>
                <c:pt idx="7">
                  <c:v>8.1112039622526139E-2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5-41C4-8E4F-9D8E6054C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尿酸!$AW$5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尿酸!$AS$6:$AS$13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尿酸!$AW$6:$AW$13</c:f>
              <c:numCache>
                <c:formatCode>0.0%</c:formatCode>
                <c:ptCount val="8"/>
                <c:pt idx="0">
                  <c:v>7.0796460176991149E-2</c:v>
                </c:pt>
                <c:pt idx="1">
                  <c:v>5.1217857226420832E-2</c:v>
                </c:pt>
                <c:pt idx="2">
                  <c:v>7.1707953063885263E-2</c:v>
                </c:pt>
                <c:pt idx="3">
                  <c:v>8.0547192732266418E-2</c:v>
                </c:pt>
                <c:pt idx="4">
                  <c:v>9.3684941013185294E-2</c:v>
                </c:pt>
                <c:pt idx="5">
                  <c:v>0.11589602511198109</c:v>
                </c:pt>
                <c:pt idx="6">
                  <c:v>0.10782580748834968</c:v>
                </c:pt>
                <c:pt idx="7">
                  <c:v>8.1112039622526139E-2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8-4682-8EF6-D7E28BFE7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便潜血!$AW$53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便潜血!$AS$54:$AS$61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便潜血!$AW$54:$AW$61</c:f>
              <c:numCache>
                <c:formatCode>0.0%</c:formatCode>
                <c:ptCount val="8"/>
                <c:pt idx="0">
                  <c:v>4.7058823529411764E-2</c:v>
                </c:pt>
                <c:pt idx="1">
                  <c:v>3.5894333534986896E-2</c:v>
                </c:pt>
                <c:pt idx="2">
                  <c:v>3.948696633216555E-2</c:v>
                </c:pt>
                <c:pt idx="3">
                  <c:v>4.0778006093672499E-2</c:v>
                </c:pt>
                <c:pt idx="4">
                  <c:v>5.1444203645148685E-2</c:v>
                </c:pt>
                <c:pt idx="5">
                  <c:v>7.0295580918934744E-2</c:v>
                </c:pt>
                <c:pt idx="6">
                  <c:v>8.8738847359537021E-2</c:v>
                </c:pt>
                <c:pt idx="7">
                  <c:v>5.0407076088049049E-2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9-47BC-9A5D-147B6BD81226}"/>
            </c:ext>
          </c:extLst>
        </c:ser>
        <c:ser>
          <c:idx val="5"/>
          <c:order val="1"/>
          <c:tx>
            <c:strRef>
              <c:f>便潜血!$BB$53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便潜血!$AS$54:$AS$61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便潜血!$BB$54:$BB$61</c:f>
              <c:numCache>
                <c:formatCode>0.0%</c:formatCode>
                <c:ptCount val="8"/>
                <c:pt idx="0">
                  <c:v>0</c:v>
                </c:pt>
                <c:pt idx="1">
                  <c:v>4.6800634584875725E-2</c:v>
                </c:pt>
                <c:pt idx="2">
                  <c:v>4.6478163896683217E-2</c:v>
                </c:pt>
                <c:pt idx="3">
                  <c:v>4.130162703379224E-2</c:v>
                </c:pt>
                <c:pt idx="4">
                  <c:v>3.9725829029299609E-2</c:v>
                </c:pt>
                <c:pt idx="5">
                  <c:v>4.1257367387033402E-2</c:v>
                </c:pt>
                <c:pt idx="6">
                  <c:v>5.2975801177240024E-2</c:v>
                </c:pt>
                <c:pt idx="7">
                  <c:v>4.2395223234007379E-2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9-47BC-9A5D-147B6BD81226}"/>
            </c:ext>
          </c:extLst>
        </c:ser>
        <c:ser>
          <c:idx val="10"/>
          <c:order val="2"/>
          <c:tx>
            <c:strRef>
              <c:f>便潜血!$BG$53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便潜血!$AS$54:$AS$61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便潜血!$BG$54:$BG$61</c:f>
              <c:numCache>
                <c:formatCode>0.0%</c:formatCode>
                <c:ptCount val="8"/>
                <c:pt idx="0">
                  <c:v>3.8095238095238099E-2</c:v>
                </c:pt>
                <c:pt idx="1">
                  <c:v>4.0613202150783664E-2</c:v>
                </c:pt>
                <c:pt idx="2">
                  <c:v>4.2648015614834091E-2</c:v>
                </c:pt>
                <c:pt idx="3">
                  <c:v>4.100483945460752E-2</c:v>
                </c:pt>
                <c:pt idx="4">
                  <c:v>4.6475933202357565E-2</c:v>
                </c:pt>
                <c:pt idx="5">
                  <c:v>6.053306395213303E-2</c:v>
                </c:pt>
                <c:pt idx="6">
                  <c:v>7.9105003523608178E-2</c:v>
                </c:pt>
                <c:pt idx="7">
                  <c:v>4.7093355652086784E-2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9-47BC-9A5D-147B6BD81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便潜血!$AW$5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便潜血!$AS$6:$AS$13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便潜血!$AW$6:$AW$13</c:f>
              <c:numCache>
                <c:formatCode>0.0%</c:formatCode>
                <c:ptCount val="8"/>
                <c:pt idx="0">
                  <c:v>3.8095238095238099E-2</c:v>
                </c:pt>
                <c:pt idx="1">
                  <c:v>4.0613202150783664E-2</c:v>
                </c:pt>
                <c:pt idx="2">
                  <c:v>4.2648015614834091E-2</c:v>
                </c:pt>
                <c:pt idx="3">
                  <c:v>4.100483945460752E-2</c:v>
                </c:pt>
                <c:pt idx="4">
                  <c:v>4.6475933202357565E-2</c:v>
                </c:pt>
                <c:pt idx="5">
                  <c:v>6.053306395213303E-2</c:v>
                </c:pt>
                <c:pt idx="6">
                  <c:v>7.9105003523608178E-2</c:v>
                </c:pt>
                <c:pt idx="7">
                  <c:v>4.7093355652086784E-2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C5-4D57-A750-F47C5867B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胃がんリスク検診!$AW$53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胃がんリスク検診!$AS$54:$AS$61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胃がんリスク検診!$AW$54:$AW$61</c:f>
              <c:numCache>
                <c:formatCode>0.0%</c:formatCode>
                <c:ptCount val="8"/>
                <c:pt idx="0">
                  <c:v>0.2</c:v>
                </c:pt>
                <c:pt idx="1">
                  <c:v>0.15384615384615385</c:v>
                </c:pt>
                <c:pt idx="2">
                  <c:v>0.16261525565800503</c:v>
                </c:pt>
                <c:pt idx="3">
                  <c:v>0.18319886093972473</c:v>
                </c:pt>
                <c:pt idx="4">
                  <c:v>0.20653218059558118</c:v>
                </c:pt>
                <c:pt idx="5">
                  <c:v>0.25345622119815669</c:v>
                </c:pt>
                <c:pt idx="6">
                  <c:v>0.26815642458100558</c:v>
                </c:pt>
                <c:pt idx="7">
                  <c:v>0.20153991625016884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9-4171-B069-5EA7C5D3215D}"/>
            </c:ext>
          </c:extLst>
        </c:ser>
        <c:ser>
          <c:idx val="5"/>
          <c:order val="1"/>
          <c:tx>
            <c:strRef>
              <c:f>胃がんリスク検診!$BB$53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胃がんリスク検診!$AS$54:$AS$61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胃がんリスク検診!$BB$54:$BB$61</c:f>
              <c:numCache>
                <c:formatCode>0.0%</c:formatCode>
                <c:ptCount val="8"/>
                <c:pt idx="0">
                  <c:v>0</c:v>
                </c:pt>
                <c:pt idx="1">
                  <c:v>0.11328125</c:v>
                </c:pt>
                <c:pt idx="2">
                  <c:v>0.14244396240057844</c:v>
                </c:pt>
                <c:pt idx="3">
                  <c:v>0.14525139664804471</c:v>
                </c:pt>
                <c:pt idx="4">
                  <c:v>0.217416715371128</c:v>
                </c:pt>
                <c:pt idx="5">
                  <c:v>0.29308005427408412</c:v>
                </c:pt>
                <c:pt idx="6">
                  <c:v>0.32142857142857145</c:v>
                </c:pt>
                <c:pt idx="7">
                  <c:v>0.18224000000000001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9-4171-B069-5EA7C5D3215D}"/>
            </c:ext>
          </c:extLst>
        </c:ser>
        <c:ser>
          <c:idx val="10"/>
          <c:order val="2"/>
          <c:tx>
            <c:strRef>
              <c:f>胃がんリスク検診!$BG$53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胃がんリスク検診!$AS$54:$AS$61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胃がんリスク検診!$BG$54:$BG$61</c:f>
              <c:numCache>
                <c:formatCode>0.0%</c:formatCode>
                <c:ptCount val="8"/>
                <c:pt idx="0">
                  <c:v>0.13333333333333333</c:v>
                </c:pt>
                <c:pt idx="1">
                  <c:v>0.12977983777520277</c:v>
                </c:pt>
                <c:pt idx="2">
                  <c:v>0.15178571428571427</c:v>
                </c:pt>
                <c:pt idx="3">
                  <c:v>0.1657685399024891</c:v>
                </c:pt>
                <c:pt idx="4">
                  <c:v>0.21144213023991562</c:v>
                </c:pt>
                <c:pt idx="5">
                  <c:v>0.26777832270720942</c:v>
                </c:pt>
                <c:pt idx="6">
                  <c:v>0.28085106382978725</c:v>
                </c:pt>
                <c:pt idx="7">
                  <c:v>0.19270490002197319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39-4171-B069-5EA7C5D32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胃がんリスク検診!$AW$5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胃がんリスク検診!$AS$6:$AS$13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胃がんリスク検診!$AW$6:$AW$13</c:f>
              <c:numCache>
                <c:formatCode>0.0%</c:formatCode>
                <c:ptCount val="8"/>
                <c:pt idx="0">
                  <c:v>0.13333333333333333</c:v>
                </c:pt>
                <c:pt idx="1">
                  <c:v>0.12977983777520277</c:v>
                </c:pt>
                <c:pt idx="2">
                  <c:v>0.15178571428571427</c:v>
                </c:pt>
                <c:pt idx="3">
                  <c:v>0.1657685399024891</c:v>
                </c:pt>
                <c:pt idx="4">
                  <c:v>0.21144213023991562</c:v>
                </c:pt>
                <c:pt idx="5">
                  <c:v>0.26777832270720942</c:v>
                </c:pt>
                <c:pt idx="6">
                  <c:v>0.28085106382978725</c:v>
                </c:pt>
                <c:pt idx="7">
                  <c:v>0.19270490002197319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F8-441C-82B8-483AC288F4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ＢＭＩ!$AW$53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ＢＭＩ!$AS$54:$AS$61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ＢＭＩ!$AW$54:$AW$61</c:f>
              <c:numCache>
                <c:formatCode>0.0%</c:formatCode>
                <c:ptCount val="8"/>
                <c:pt idx="0">
                  <c:v>0.32884097035040433</c:v>
                </c:pt>
                <c:pt idx="1">
                  <c:v>0.33723566232447977</c:v>
                </c:pt>
                <c:pt idx="2">
                  <c:v>0.38200561813074424</c:v>
                </c:pt>
                <c:pt idx="3">
                  <c:v>0.39826160100939295</c:v>
                </c:pt>
                <c:pt idx="4">
                  <c:v>0.42778962730130221</c:v>
                </c:pt>
                <c:pt idx="5">
                  <c:v>0.38540049856544845</c:v>
                </c:pt>
                <c:pt idx="6">
                  <c:v>0.33657657657657658</c:v>
                </c:pt>
                <c:pt idx="7">
                  <c:v>0.38592747955489204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A5-48CF-BDF1-CF167B015FA1}"/>
            </c:ext>
          </c:extLst>
        </c:ser>
        <c:ser>
          <c:idx val="5"/>
          <c:order val="1"/>
          <c:tx>
            <c:strRef>
              <c:f>ＢＭＩ!$BB$53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ＢＭＩ!$AS$54:$AS$61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ＢＭＩ!$BB$54:$BB$61</c:f>
              <c:numCache>
                <c:formatCode>0.0%</c:formatCode>
                <c:ptCount val="8"/>
                <c:pt idx="0">
                  <c:v>0.25378787878787878</c:v>
                </c:pt>
                <c:pt idx="1">
                  <c:v>0.31263137151865478</c:v>
                </c:pt>
                <c:pt idx="2">
                  <c:v>0.33630052811638489</c:v>
                </c:pt>
                <c:pt idx="3">
                  <c:v>0.33562436965372977</c:v>
                </c:pt>
                <c:pt idx="4">
                  <c:v>0.36609993614303959</c:v>
                </c:pt>
                <c:pt idx="5">
                  <c:v>0.37099721127031443</c:v>
                </c:pt>
                <c:pt idx="6">
                  <c:v>0.3358561967833491</c:v>
                </c:pt>
                <c:pt idx="7">
                  <c:v>0.33870646924502934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A5-48CF-BDF1-CF167B015FA1}"/>
            </c:ext>
          </c:extLst>
        </c:ser>
        <c:ser>
          <c:idx val="10"/>
          <c:order val="2"/>
          <c:tx>
            <c:strRef>
              <c:f>ＢＭＩ!$BG$53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ＢＭＩ!$AS$54:$AS$61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ＢＭＩ!$BG$54:$BG$61</c:f>
              <c:numCache>
                <c:formatCode>0.0%</c:formatCode>
                <c:ptCount val="8"/>
                <c:pt idx="0">
                  <c:v>0.29763779527559053</c:v>
                </c:pt>
                <c:pt idx="1">
                  <c:v>0.32475042914520941</c:v>
                </c:pt>
                <c:pt idx="2">
                  <c:v>0.361398148980142</c:v>
                </c:pt>
                <c:pt idx="3">
                  <c:v>0.37140431802165419</c:v>
                </c:pt>
                <c:pt idx="4">
                  <c:v>0.40232006327445297</c:v>
                </c:pt>
                <c:pt idx="5">
                  <c:v>0.38066961465571697</c:v>
                </c:pt>
                <c:pt idx="6">
                  <c:v>0.3363778705636743</c:v>
                </c:pt>
                <c:pt idx="7">
                  <c:v>0.36554116717617557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A5-48CF-BDF1-CF167B015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ＢＭＩ!$AW$5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ＢＭＩ!$AS$6:$AS$13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ＢＭＩ!$AW$6:$AW$13</c:f>
              <c:numCache>
                <c:formatCode>0.0%</c:formatCode>
                <c:ptCount val="8"/>
                <c:pt idx="0">
                  <c:v>0.29763779527559053</c:v>
                </c:pt>
                <c:pt idx="1">
                  <c:v>0.32475042914520941</c:v>
                </c:pt>
                <c:pt idx="2">
                  <c:v>0.361398148980142</c:v>
                </c:pt>
                <c:pt idx="3">
                  <c:v>0.37140431802165419</c:v>
                </c:pt>
                <c:pt idx="4">
                  <c:v>0.40232006327445297</c:v>
                </c:pt>
                <c:pt idx="5">
                  <c:v>0.38066961465571697</c:v>
                </c:pt>
                <c:pt idx="6">
                  <c:v>0.3363778705636743</c:v>
                </c:pt>
                <c:pt idx="7">
                  <c:v>0.36554116717617557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9D-4AE3-9DB7-D893AD34F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腹囲!$AW$53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腹囲!$AS$54:$AS$61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腹囲!$AW$54:$AW$61</c:f>
              <c:numCache>
                <c:formatCode>0.0%</c:formatCode>
                <c:ptCount val="8"/>
                <c:pt idx="0">
                  <c:v>0.15306122448979592</c:v>
                </c:pt>
                <c:pt idx="1">
                  <c:v>0.24954958408402653</c:v>
                </c:pt>
                <c:pt idx="2">
                  <c:v>0.40725278074051502</c:v>
                </c:pt>
                <c:pt idx="3">
                  <c:v>0.4784784503359667</c:v>
                </c:pt>
                <c:pt idx="4">
                  <c:v>0.53412169790020325</c:v>
                </c:pt>
                <c:pt idx="5">
                  <c:v>0.53868709799470293</c:v>
                </c:pt>
                <c:pt idx="6">
                  <c:v>0.54699621143784949</c:v>
                </c:pt>
                <c:pt idx="7">
                  <c:v>0.44763814616755793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39-43E0-8327-5A535320D67F}"/>
            </c:ext>
          </c:extLst>
        </c:ser>
        <c:ser>
          <c:idx val="5"/>
          <c:order val="1"/>
          <c:tx>
            <c:strRef>
              <c:f>腹囲!$BB$53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腹囲!$AS$54:$AS$61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腹囲!$BB$54:$BB$61</c:f>
              <c:numCache>
                <c:formatCode>0.0%</c:formatCode>
                <c:ptCount val="8"/>
                <c:pt idx="0">
                  <c:v>2.491103202846975E-2</c:v>
                </c:pt>
                <c:pt idx="1">
                  <c:v>3.9077904850679385E-2</c:v>
                </c:pt>
                <c:pt idx="2">
                  <c:v>9.0526542943461366E-2</c:v>
                </c:pt>
                <c:pt idx="3">
                  <c:v>0.12212994626282364</c:v>
                </c:pt>
                <c:pt idx="4">
                  <c:v>0.16283348666053357</c:v>
                </c:pt>
                <c:pt idx="5">
                  <c:v>0.17412647993069594</c:v>
                </c:pt>
                <c:pt idx="6">
                  <c:v>0.16603595080416272</c:v>
                </c:pt>
                <c:pt idx="7">
                  <c:v>0.10904049361744649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39-43E0-8327-5A535320D67F}"/>
            </c:ext>
          </c:extLst>
        </c:ser>
        <c:ser>
          <c:idx val="10"/>
          <c:order val="2"/>
          <c:tx>
            <c:strRef>
              <c:f>腹囲!$BG$53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腹囲!$AS$54:$AS$61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腹囲!$BG$54:$BG$61</c:f>
              <c:numCache>
                <c:formatCode>0.0%</c:formatCode>
                <c:ptCount val="8"/>
                <c:pt idx="0">
                  <c:v>0.10635538261997406</c:v>
                </c:pt>
                <c:pt idx="1">
                  <c:v>0.14079288625416822</c:v>
                </c:pt>
                <c:pt idx="2">
                  <c:v>0.26198056714891371</c:v>
                </c:pt>
                <c:pt idx="3">
                  <c:v>0.32597298166613059</c:v>
                </c:pt>
                <c:pt idx="4">
                  <c:v>0.38052057650621351</c:v>
                </c:pt>
                <c:pt idx="5">
                  <c:v>0.41857736339707607</c:v>
                </c:pt>
                <c:pt idx="6">
                  <c:v>0.44181794436463367</c:v>
                </c:pt>
                <c:pt idx="7">
                  <c:v>0.30093118738116625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39-43E0-8327-5A535320D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腹囲!$AW$5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腹囲!$AS$6:$AS$13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腹囲!$AW$6:$AW$13</c:f>
              <c:numCache>
                <c:formatCode>0.0%</c:formatCode>
                <c:ptCount val="8"/>
                <c:pt idx="0">
                  <c:v>0.10635538261997406</c:v>
                </c:pt>
                <c:pt idx="1">
                  <c:v>0.14079288625416822</c:v>
                </c:pt>
                <c:pt idx="2">
                  <c:v>0.26198056714891371</c:v>
                </c:pt>
                <c:pt idx="3">
                  <c:v>0.32597298166613059</c:v>
                </c:pt>
                <c:pt idx="4">
                  <c:v>0.38052057650621351</c:v>
                </c:pt>
                <c:pt idx="5">
                  <c:v>0.41857736339707607</c:v>
                </c:pt>
                <c:pt idx="6">
                  <c:v>0.44181794436463367</c:v>
                </c:pt>
                <c:pt idx="7">
                  <c:v>0.30093118738116625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7D-4F30-ABF9-FC66C50E5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100" b="0" i="0" baseline="0">
                <a:effectLst/>
              </a:rPr>
              <a:t>年齢階層別有所見率（</a:t>
            </a:r>
            <a:r>
              <a:rPr lang="ja-JP" altLang="en-US" sz="1100" b="0" i="0" baseline="0">
                <a:effectLst/>
              </a:rPr>
              <a:t>男女別</a:t>
            </a:r>
            <a:r>
              <a:rPr lang="ja-JP" altLang="ja-JP" sz="1100" b="0" i="0" baseline="0">
                <a:effectLst/>
              </a:rPr>
              <a:t>）</a:t>
            </a:r>
            <a:endParaRPr lang="ja-JP" altLang="ja-JP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聴力!$AW$53</c:f>
              <c:strCache>
                <c:ptCount val="1"/>
                <c:pt idx="0">
                  <c:v>男性</c:v>
                </c:pt>
              </c:strCache>
            </c:strRef>
          </c:tx>
          <c:spPr>
            <a:pattFill prst="pct5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聴力!$AS$54:$AS$61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聴力!$AW$54:$AW$61</c:f>
              <c:numCache>
                <c:formatCode>0.0%</c:formatCode>
                <c:ptCount val="8"/>
                <c:pt idx="0">
                  <c:v>3.1189083820662766E-2</c:v>
                </c:pt>
                <c:pt idx="1">
                  <c:v>1.6735685683972757E-2</c:v>
                </c:pt>
                <c:pt idx="2">
                  <c:v>2.5503060916353255E-2</c:v>
                </c:pt>
                <c:pt idx="3">
                  <c:v>6.9017106080280013E-2</c:v>
                </c:pt>
                <c:pt idx="4">
                  <c:v>0.16114752702817742</c:v>
                </c:pt>
                <c:pt idx="5">
                  <c:v>0.34746732805494612</c:v>
                </c:pt>
                <c:pt idx="6">
                  <c:v>0.65172093023255817</c:v>
                </c:pt>
                <c:pt idx="7">
                  <c:v>0.12469433157439924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EC-44A8-BAD2-4D34B6D3CA7B}"/>
            </c:ext>
          </c:extLst>
        </c:ser>
        <c:ser>
          <c:idx val="5"/>
          <c:order val="1"/>
          <c:tx>
            <c:strRef>
              <c:f>聴力!$BB$53</c:f>
              <c:strCache>
                <c:ptCount val="1"/>
                <c:pt idx="0">
                  <c:v>女性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聴力!$AS$54:$AS$61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聴力!$BB$54:$BB$61</c:f>
              <c:numCache>
                <c:formatCode>0.0%</c:formatCode>
                <c:ptCount val="8"/>
                <c:pt idx="0">
                  <c:v>2.8350515463917526E-2</c:v>
                </c:pt>
                <c:pt idx="1">
                  <c:v>1.3797678275290215E-2</c:v>
                </c:pt>
                <c:pt idx="2">
                  <c:v>2.1364229983591734E-2</c:v>
                </c:pt>
                <c:pt idx="3">
                  <c:v>3.7999771315318065E-2</c:v>
                </c:pt>
                <c:pt idx="4">
                  <c:v>7.9571475302584238E-2</c:v>
                </c:pt>
                <c:pt idx="5">
                  <c:v>0.19783740488586304</c:v>
                </c:pt>
                <c:pt idx="6">
                  <c:v>0.48610409297625062</c:v>
                </c:pt>
                <c:pt idx="7">
                  <c:v>5.6443552384589757E-2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EC-44A8-BAD2-4D34B6D3CA7B}"/>
            </c:ext>
          </c:extLst>
        </c:ser>
        <c:ser>
          <c:idx val="10"/>
          <c:order val="2"/>
          <c:tx>
            <c:strRef>
              <c:f>聴力!$BG$53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33301D"/>
            </a:solid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聴力!$AS$54:$AS$61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聴力!$BG$54:$BG$61</c:f>
              <c:numCache>
                <c:formatCode>0.0%</c:formatCode>
                <c:ptCount val="8"/>
                <c:pt idx="0">
                  <c:v>2.9966703662597113E-2</c:v>
                </c:pt>
                <c:pt idx="1">
                  <c:v>1.5243645673668076E-2</c:v>
                </c:pt>
                <c:pt idx="2">
                  <c:v>2.3638557851863026E-2</c:v>
                </c:pt>
                <c:pt idx="3">
                  <c:v>5.5819535215607417E-2</c:v>
                </c:pt>
                <c:pt idx="4">
                  <c:v>0.12772836155920733</c:v>
                </c:pt>
                <c:pt idx="5">
                  <c:v>0.29918588873812757</c:v>
                </c:pt>
                <c:pt idx="6">
                  <c:v>0.60715257002991574</c:v>
                </c:pt>
                <c:pt idx="7">
                  <c:v>9.5350559693670775E-2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EC-44A8-BAD2-4D34B6D3C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6880"/>
        <c:axId val="220727424"/>
      </c:barChart>
      <c:catAx>
        <c:axId val="2207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7424"/>
        <c:crosses val="autoZero"/>
        <c:auto val="1"/>
        <c:lblAlgn val="ctr"/>
        <c:lblOffset val="100"/>
        <c:noMultiLvlLbl val="0"/>
      </c:catAx>
      <c:valAx>
        <c:axId val="22072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年齢階層別有所見率（全体）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聴力!$AW$5</c:f>
              <c:strCache>
                <c:ptCount val="1"/>
                <c:pt idx="0">
                  <c:v>有所見率</c:v>
                </c:pt>
              </c:strCache>
            </c:strRef>
          </c:tx>
          <c:spPr>
            <a:pattFill prst="pct50">
              <a:fgClr>
                <a:srgbClr val="33301D"/>
              </a:fgClr>
              <a:bgClr>
                <a:schemeClr val="bg1">
                  <a:lumMod val="95000"/>
                </a:schemeClr>
              </a:bgClr>
            </a:pattFill>
            <a:ln>
              <a:solidFill>
                <a:srgbClr val="33301D"/>
              </a:solidFill>
            </a:ln>
            <a:effectLst/>
          </c:spPr>
          <c:invertIfNegative val="0"/>
          <c:cat>
            <c:strRef>
              <c:f>聴力!$AS$6:$AS$13</c:f>
              <c:strCache>
                <c:ptCount val="8"/>
                <c:pt idx="0">
                  <c:v>～19歳</c:v>
                </c:pt>
                <c:pt idx="1">
                  <c:v>20～29歳</c:v>
                </c:pt>
                <c:pt idx="2">
                  <c:v>30～39歳</c:v>
                </c:pt>
                <c:pt idx="3">
                  <c:v>40～49歳</c:v>
                </c:pt>
                <c:pt idx="4">
                  <c:v>50～59歳</c:v>
                </c:pt>
                <c:pt idx="5">
                  <c:v>60～69歳</c:v>
                </c:pt>
                <c:pt idx="6">
                  <c:v>70歳～</c:v>
                </c:pt>
                <c:pt idx="7">
                  <c:v>合計</c:v>
                </c:pt>
              </c:strCache>
            </c:strRef>
          </c:cat>
          <c:val>
            <c:numRef>
              <c:f>聴力!$AW$6:$AW$13</c:f>
              <c:numCache>
                <c:formatCode>0.0%</c:formatCode>
                <c:ptCount val="8"/>
                <c:pt idx="0">
                  <c:v>2.9966703662597113E-2</c:v>
                </c:pt>
                <c:pt idx="1">
                  <c:v>1.5243645673668076E-2</c:v>
                </c:pt>
                <c:pt idx="2">
                  <c:v>2.3638557851863026E-2</c:v>
                </c:pt>
                <c:pt idx="3">
                  <c:v>5.5819535215607417E-2</c:v>
                </c:pt>
                <c:pt idx="4">
                  <c:v>0.12772836155920733</c:v>
                </c:pt>
                <c:pt idx="5">
                  <c:v>0.29918588873812757</c:v>
                </c:pt>
                <c:pt idx="6">
                  <c:v>0.60715257002991574</c:v>
                </c:pt>
                <c:pt idx="7">
                  <c:v>9.5350559693670775E-2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C1-4576-82CA-32932C7E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729600"/>
        <c:axId val="220730144"/>
      </c:barChart>
      <c:catAx>
        <c:axId val="2207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30144"/>
        <c:crosses val="autoZero"/>
        <c:auto val="1"/>
        <c:lblAlgn val="ctr"/>
        <c:lblOffset val="100"/>
        <c:noMultiLvlLbl val="0"/>
      </c:catAx>
      <c:valAx>
        <c:axId val="2207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207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36</xdr:col>
      <xdr:colOff>119250</xdr:colOff>
      <xdr:row>31</xdr:row>
      <xdr:rowOff>64050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8409BB95-AEC1-46BC-AD44-254C6611A4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F74F387-7364-479F-8FBA-DA292156DD4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FBAB4ED4-122E-4502-BFDB-E3C28D1AA9B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37B091BF-A25B-4B7C-86A2-B1D65B34E97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DB656009-F1BD-4D09-9DC5-DD77B762B4C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828D6D7-9DB0-40E3-942E-B774ACBB69C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8BB58E16-1F39-428F-BFA7-55A027E311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C09B49B-3983-48BA-8A96-8A93A97D83A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FA0B8BE1-3A5E-41CA-B4F3-EAAA0193B2C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9A4D85D-9960-4EFD-AFFA-B58318AFDC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61FCEC23-1AC2-4CD2-A56B-B36B18B5E24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E310E5-FF40-4376-888E-10A5CF30197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DCA3728D-B815-4378-9973-7769D52567E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7729E021-26C7-42DF-98FA-6ADD5C13271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569173A7-3F7C-4575-A23B-6F1F67EC754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5AE7933-67AE-4A00-9DD2-FDBCCC090FE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3C87791D-40ED-4CD7-BDB9-C1D44ACCEF2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C7C5DB4-D11F-426C-9154-77710F60077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11D751E8-EB2A-4F87-8BCD-9CE145387DC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9E6731F-BBE7-45F0-A5D6-0D935C1BD27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DD40CA61-F0F6-4F2C-A6C0-51DCDFFE859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123824</xdr:rowOff>
    </xdr:from>
    <xdr:to>
      <xdr:col>36</xdr:col>
      <xdr:colOff>119250</xdr:colOff>
      <xdr:row>29</xdr:row>
      <xdr:rowOff>2999</xdr:rowOff>
    </xdr:to>
    <xdr:graphicFrame macro="">
      <xdr:nvGraphicFramePr>
        <xdr:cNvPr id="4" name="ｘｌ">
          <a:extLst>
            <a:ext uri="{FF2B5EF4-FFF2-40B4-BE49-F238E27FC236}">
              <a16:creationId xmlns:a16="http://schemas.microsoft.com/office/drawing/2014/main" id="{7507D4B8-02C4-47E8-B66E-0CAB2F95E6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47</xdr:row>
      <xdr:rowOff>1</xdr:rowOff>
    </xdr:from>
    <xdr:to>
      <xdr:col>36</xdr:col>
      <xdr:colOff>119250</xdr:colOff>
      <xdr:row>58</xdr:row>
      <xdr:rowOff>136501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B1EDEF04-5CF1-4324-9FC2-AD8D0270D2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0D24C84-6F3B-4D59-93F3-5EBA1C282CF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F86A071C-488A-4129-A93D-79E47E1B8BA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4AC8BB8F-2F8A-4565-B0D0-B53B2406356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D24A6B67-CA18-4C07-B3D9-1BA9D234E8B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65FD45D-03D6-4722-A229-C929BEC3218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58CF825F-A96B-4665-8E6C-3A3B7F92C28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250C14A-BAD7-4DBF-92B3-DFA577CB7DB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7BE27FA2-2A24-4B29-AF8D-28A5BD6EF70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16C0F54-65D2-45C3-B2B4-5BE04C8EB4B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9EF0159B-A65F-476D-A6F5-8D50822747C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7740DCAF-ED99-4D4A-9B90-0A03BABDE1D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58DEC281-3951-4FF5-BB3A-29D1A344EB4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0</xdr:rowOff>
    </xdr:from>
    <xdr:to>
      <xdr:col>36</xdr:col>
      <xdr:colOff>32283</xdr:colOff>
      <xdr:row>90</xdr:row>
      <xdr:rowOff>139356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5F1E310-3544-4CDF-9659-4029F0E1FD7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36</xdr:col>
      <xdr:colOff>32283</xdr:colOff>
      <xdr:row>39</xdr:row>
      <xdr:rowOff>93957</xdr:rowOff>
    </xdr:to>
    <xdr:graphicFrame macro="">
      <xdr:nvGraphicFramePr>
        <xdr:cNvPr id="3" name="xl">
          <a:extLst>
            <a:ext uri="{FF2B5EF4-FFF2-40B4-BE49-F238E27FC236}">
              <a16:creationId xmlns:a16="http://schemas.microsoft.com/office/drawing/2014/main" id="{ED0F496D-0A16-44B7-867D-4BBF8989F7E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shin7\Excel\NL530_&#20107;&#26989;&#24180;&#22577;&#29992;&#38598;&#35336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事業年報集計"/>
    </sheetNames>
    <sheetDataSet>
      <sheetData sheetId="0">
        <row r="5">
          <cell r="AW5" t="str">
            <v>有所見率</v>
          </cell>
        </row>
        <row r="6">
          <cell r="AS6" t="str">
            <v>～19歳</v>
          </cell>
          <cell r="AW6">
            <v>0</v>
          </cell>
        </row>
        <row r="7">
          <cell r="AS7" t="str">
            <v>20～29歳</v>
          </cell>
          <cell r="AW7">
            <v>0</v>
          </cell>
        </row>
        <row r="8">
          <cell r="AS8" t="str">
            <v>30～39歳</v>
          </cell>
          <cell r="AW8">
            <v>0</v>
          </cell>
        </row>
        <row r="9">
          <cell r="AS9" t="str">
            <v>40～49歳</v>
          </cell>
          <cell r="AW9">
            <v>0</v>
          </cell>
        </row>
        <row r="10">
          <cell r="AS10" t="str">
            <v>50～59歳</v>
          </cell>
          <cell r="AW10">
            <v>0</v>
          </cell>
        </row>
        <row r="11">
          <cell r="AS11" t="str">
            <v>60～69歳</v>
          </cell>
          <cell r="AW11">
            <v>0</v>
          </cell>
        </row>
        <row r="12">
          <cell r="AS12" t="str">
            <v>70歳～</v>
          </cell>
          <cell r="AW12">
            <v>0</v>
          </cell>
        </row>
        <row r="13">
          <cell r="AS13" t="str">
            <v>合計</v>
          </cell>
          <cell r="AW13">
            <v>0</v>
          </cell>
        </row>
        <row r="53">
          <cell r="AW53" t="str">
            <v>男性</v>
          </cell>
          <cell r="BB53" t="str">
            <v>女性</v>
          </cell>
          <cell r="BG53" t="str">
            <v>合計</v>
          </cell>
        </row>
        <row r="54">
          <cell r="AS54" t="str">
            <v>～19歳</v>
          </cell>
          <cell r="AW54">
            <v>0</v>
          </cell>
          <cell r="BB54">
            <v>0</v>
          </cell>
          <cell r="BG54">
            <v>0</v>
          </cell>
        </row>
        <row r="55">
          <cell r="AS55" t="str">
            <v>20～29歳</v>
          </cell>
          <cell r="AW55">
            <v>0</v>
          </cell>
          <cell r="BB55">
            <v>0</v>
          </cell>
          <cell r="BG55">
            <v>0</v>
          </cell>
        </row>
        <row r="56">
          <cell r="AS56" t="str">
            <v>30～39歳</v>
          </cell>
          <cell r="AW56">
            <v>0</v>
          </cell>
          <cell r="BB56">
            <v>0</v>
          </cell>
          <cell r="BG56">
            <v>0</v>
          </cell>
        </row>
        <row r="57">
          <cell r="AS57" t="str">
            <v>40～49歳</v>
          </cell>
          <cell r="AW57">
            <v>0</v>
          </cell>
          <cell r="BB57">
            <v>0</v>
          </cell>
          <cell r="BG57">
            <v>0</v>
          </cell>
        </row>
        <row r="58">
          <cell r="AS58" t="str">
            <v>50～59歳</v>
          </cell>
          <cell r="AW58">
            <v>0</v>
          </cell>
          <cell r="BB58">
            <v>0</v>
          </cell>
          <cell r="BG58">
            <v>0</v>
          </cell>
        </row>
        <row r="59">
          <cell r="AS59" t="str">
            <v>60～69歳</v>
          </cell>
          <cell r="AW59">
            <v>0</v>
          </cell>
          <cell r="BB59">
            <v>0</v>
          </cell>
          <cell r="BG59">
            <v>0</v>
          </cell>
        </row>
        <row r="60">
          <cell r="AS60" t="str">
            <v>70歳～</v>
          </cell>
          <cell r="AW60">
            <v>0</v>
          </cell>
          <cell r="BB60">
            <v>0</v>
          </cell>
          <cell r="BG60">
            <v>0</v>
          </cell>
        </row>
        <row r="61">
          <cell r="AS61" t="str">
            <v>合計</v>
          </cell>
          <cell r="AW61">
            <v>0</v>
          </cell>
          <cell r="BB61">
            <v>0</v>
          </cell>
          <cell r="BG61">
            <v>0</v>
          </cell>
        </row>
        <row r="104">
          <cell r="AW104" t="str">
            <v>異常なし</v>
          </cell>
          <cell r="BA104" t="str">
            <v>有所見</v>
          </cell>
        </row>
        <row r="105">
          <cell r="AS105" t="str">
            <v>～19歳</v>
          </cell>
          <cell r="AW105">
            <v>0</v>
          </cell>
          <cell r="BA105">
            <v>0</v>
          </cell>
        </row>
        <row r="106">
          <cell r="AS106" t="str">
            <v>20～24歳</v>
          </cell>
          <cell r="AW106">
            <v>0</v>
          </cell>
          <cell r="BA106">
            <v>0</v>
          </cell>
        </row>
        <row r="107">
          <cell r="AS107" t="str">
            <v>25～29歳</v>
          </cell>
          <cell r="AW107">
            <v>0</v>
          </cell>
          <cell r="BA107">
            <v>0</v>
          </cell>
        </row>
        <row r="108">
          <cell r="AS108" t="str">
            <v>30～34歳</v>
          </cell>
          <cell r="AW108">
            <v>0</v>
          </cell>
          <cell r="BA108">
            <v>0</v>
          </cell>
        </row>
        <row r="109">
          <cell r="AS109" t="str">
            <v>35～39歳</v>
          </cell>
          <cell r="AW109">
            <v>0</v>
          </cell>
          <cell r="BA109">
            <v>0</v>
          </cell>
        </row>
        <row r="110">
          <cell r="AS110" t="str">
            <v>40～44歳</v>
          </cell>
          <cell r="AW110">
            <v>0</v>
          </cell>
          <cell r="BA110">
            <v>0</v>
          </cell>
        </row>
        <row r="111">
          <cell r="AS111" t="str">
            <v>45～49歳</v>
          </cell>
          <cell r="AW111">
            <v>0</v>
          </cell>
          <cell r="BA111">
            <v>0</v>
          </cell>
        </row>
        <row r="112">
          <cell r="AS112" t="str">
            <v>50～54歳</v>
          </cell>
          <cell r="AW112">
            <v>0</v>
          </cell>
          <cell r="BA112">
            <v>0</v>
          </cell>
        </row>
        <row r="113">
          <cell r="AS113" t="str">
            <v>55～59歳</v>
          </cell>
          <cell r="AW113">
            <v>0</v>
          </cell>
          <cell r="BA113">
            <v>0</v>
          </cell>
        </row>
        <row r="114">
          <cell r="AS114" t="str">
            <v>60～64歳</v>
          </cell>
          <cell r="AW114">
            <v>0</v>
          </cell>
          <cell r="BA114">
            <v>0</v>
          </cell>
        </row>
        <row r="115">
          <cell r="AS115" t="str">
            <v>65歳～</v>
          </cell>
          <cell r="AW115">
            <v>0</v>
          </cell>
          <cell r="BA115">
            <v>0</v>
          </cell>
        </row>
        <row r="119">
          <cell r="BW119" t="str">
            <v>異常なし</v>
          </cell>
          <cell r="CA119" t="str">
            <v>有所見</v>
          </cell>
        </row>
        <row r="120">
          <cell r="BO120" t="str">
            <v>～19歳</v>
          </cell>
          <cell r="BS120" t="str">
            <v>男</v>
          </cell>
          <cell r="BW120">
            <v>0</v>
          </cell>
          <cell r="CA120">
            <v>0</v>
          </cell>
        </row>
        <row r="121">
          <cell r="BS121" t="str">
            <v>女</v>
          </cell>
          <cell r="BW121">
            <v>0</v>
          </cell>
          <cell r="CA121">
            <v>0</v>
          </cell>
        </row>
        <row r="122">
          <cell r="BO122" t="str">
            <v xml:space="preserve"> </v>
          </cell>
        </row>
        <row r="123">
          <cell r="BO123" t="str">
            <v>20～24歳</v>
          </cell>
          <cell r="BS123" t="str">
            <v>男</v>
          </cell>
          <cell r="BW123">
            <v>0</v>
          </cell>
          <cell r="CA123">
            <v>0</v>
          </cell>
        </row>
        <row r="124">
          <cell r="BS124" t="str">
            <v>女</v>
          </cell>
          <cell r="BW124">
            <v>0</v>
          </cell>
          <cell r="CA124">
            <v>0</v>
          </cell>
        </row>
        <row r="125">
          <cell r="BO125" t="str">
            <v xml:space="preserve"> </v>
          </cell>
        </row>
        <row r="126">
          <cell r="BO126" t="str">
            <v>25～29歳</v>
          </cell>
          <cell r="BS126" t="str">
            <v>男</v>
          </cell>
          <cell r="BW126">
            <v>0</v>
          </cell>
          <cell r="CA126">
            <v>0</v>
          </cell>
        </row>
        <row r="127">
          <cell r="BS127" t="str">
            <v>女</v>
          </cell>
          <cell r="BW127">
            <v>0</v>
          </cell>
          <cell r="CA127">
            <v>0</v>
          </cell>
        </row>
        <row r="128">
          <cell r="BO128" t="str">
            <v xml:space="preserve"> </v>
          </cell>
        </row>
        <row r="129">
          <cell r="BO129" t="str">
            <v>30～34歳</v>
          </cell>
          <cell r="BS129" t="str">
            <v>男</v>
          </cell>
          <cell r="BW129">
            <v>0</v>
          </cell>
          <cell r="CA129">
            <v>0</v>
          </cell>
        </row>
        <row r="130">
          <cell r="BS130" t="str">
            <v>女</v>
          </cell>
          <cell r="BW130">
            <v>0</v>
          </cell>
          <cell r="CA130">
            <v>0</v>
          </cell>
        </row>
        <row r="131">
          <cell r="BO131" t="str">
            <v xml:space="preserve"> </v>
          </cell>
        </row>
        <row r="132">
          <cell r="BO132" t="str">
            <v>35～39歳</v>
          </cell>
          <cell r="BS132" t="str">
            <v>男</v>
          </cell>
          <cell r="BW132">
            <v>0</v>
          </cell>
          <cell r="CA132">
            <v>0</v>
          </cell>
        </row>
        <row r="133">
          <cell r="BS133" t="str">
            <v>女</v>
          </cell>
          <cell r="BW133">
            <v>0</v>
          </cell>
          <cell r="CA133">
            <v>0</v>
          </cell>
        </row>
        <row r="134">
          <cell r="BO134" t="str">
            <v xml:space="preserve"> </v>
          </cell>
        </row>
        <row r="135">
          <cell r="BO135" t="str">
            <v>40～44歳</v>
          </cell>
          <cell r="BS135" t="str">
            <v>男</v>
          </cell>
          <cell r="BW135">
            <v>0</v>
          </cell>
          <cell r="CA135">
            <v>0</v>
          </cell>
        </row>
        <row r="136">
          <cell r="BS136" t="str">
            <v>女</v>
          </cell>
          <cell r="BW136">
            <v>0</v>
          </cell>
          <cell r="CA136">
            <v>0</v>
          </cell>
        </row>
        <row r="137">
          <cell r="BO137" t="str">
            <v xml:space="preserve"> </v>
          </cell>
        </row>
        <row r="138">
          <cell r="BO138" t="str">
            <v>45～49歳</v>
          </cell>
          <cell r="BS138" t="str">
            <v>男</v>
          </cell>
          <cell r="BW138">
            <v>0</v>
          </cell>
          <cell r="CA138">
            <v>0</v>
          </cell>
        </row>
        <row r="139">
          <cell r="BS139" t="str">
            <v>女</v>
          </cell>
          <cell r="BW139">
            <v>0</v>
          </cell>
          <cell r="CA139">
            <v>0</v>
          </cell>
        </row>
        <row r="140">
          <cell r="BO140" t="str">
            <v xml:space="preserve"> </v>
          </cell>
        </row>
        <row r="141">
          <cell r="BO141" t="str">
            <v>50～54歳</v>
          </cell>
          <cell r="BS141" t="str">
            <v>男</v>
          </cell>
          <cell r="BW141">
            <v>0</v>
          </cell>
          <cell r="CA141">
            <v>0</v>
          </cell>
        </row>
        <row r="142">
          <cell r="BS142" t="str">
            <v>女</v>
          </cell>
          <cell r="BW142">
            <v>0</v>
          </cell>
          <cell r="CA142">
            <v>0</v>
          </cell>
        </row>
        <row r="143">
          <cell r="BO143" t="str">
            <v xml:space="preserve"> </v>
          </cell>
        </row>
        <row r="144">
          <cell r="BO144" t="str">
            <v>55～59歳</v>
          </cell>
          <cell r="BS144" t="str">
            <v>男</v>
          </cell>
          <cell r="BW144">
            <v>0</v>
          </cell>
          <cell r="CA144">
            <v>0</v>
          </cell>
        </row>
        <row r="145">
          <cell r="BS145" t="str">
            <v>女</v>
          </cell>
          <cell r="BW145">
            <v>0</v>
          </cell>
          <cell r="CA145">
            <v>0</v>
          </cell>
        </row>
        <row r="146">
          <cell r="BO146" t="str">
            <v xml:space="preserve"> </v>
          </cell>
        </row>
        <row r="147">
          <cell r="BO147" t="str">
            <v>60～64歳</v>
          </cell>
          <cell r="BS147" t="str">
            <v>男</v>
          </cell>
          <cell r="BW147">
            <v>0</v>
          </cell>
          <cell r="CA147">
            <v>0</v>
          </cell>
        </row>
        <row r="148">
          <cell r="BS148" t="str">
            <v>女</v>
          </cell>
          <cell r="BW148">
            <v>0</v>
          </cell>
          <cell r="CA148">
            <v>0</v>
          </cell>
        </row>
        <row r="149">
          <cell r="BO149" t="str">
            <v xml:space="preserve"> </v>
          </cell>
        </row>
        <row r="150">
          <cell r="BO150" t="str">
            <v>65歳～</v>
          </cell>
          <cell r="BS150" t="str">
            <v>男</v>
          </cell>
          <cell r="BW150">
            <v>0</v>
          </cell>
          <cell r="CA150">
            <v>0</v>
          </cell>
        </row>
        <row r="151">
          <cell r="BS151" t="str">
            <v>女</v>
          </cell>
          <cell r="BW151">
            <v>0</v>
          </cell>
          <cell r="CA151">
            <v>0</v>
          </cell>
        </row>
        <row r="162">
          <cell r="B162" t="str">
            <v>男性</v>
          </cell>
        </row>
        <row r="163">
          <cell r="B163" t="str">
            <v>女性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tmp87F7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tmp87F7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A4B83-5219-4606-99B3-CC0362C8A921}">
  <sheetPr codeName="Sheet19"/>
  <dimension ref="A2:DG53"/>
  <sheetViews>
    <sheetView tabSelected="1"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111" ht="30" customHeight="1" x14ac:dyDescent="0.15">
      <c r="A2" s="1" t="s">
        <v>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CP2" s="161" t="s">
        <v>66</v>
      </c>
      <c r="CQ2" s="161"/>
      <c r="CR2" s="161"/>
      <c r="CS2" s="161"/>
      <c r="CT2" s="161"/>
      <c r="CU2" s="161"/>
      <c r="CV2" s="161"/>
      <c r="CW2" s="161"/>
      <c r="CX2" s="161"/>
      <c r="CY2" s="161"/>
      <c r="CZ2" s="161"/>
      <c r="DA2" s="161"/>
      <c r="DB2" s="161"/>
      <c r="DC2" s="161"/>
      <c r="DD2" s="161"/>
    </row>
    <row r="3" spans="1:111" ht="20.100000000000001" customHeight="1" x14ac:dyDescent="0.15">
      <c r="CP3" s="161" t="s">
        <v>67</v>
      </c>
      <c r="CQ3" s="161"/>
      <c r="CR3" s="162" t="s">
        <v>68</v>
      </c>
      <c r="CS3" s="163"/>
      <c r="CT3" s="162" t="s">
        <v>69</v>
      </c>
      <c r="CU3" s="163"/>
      <c r="CV3" s="161"/>
      <c r="CW3" s="161"/>
      <c r="CX3" s="161"/>
      <c r="CY3" s="161"/>
      <c r="CZ3" s="161"/>
      <c r="DA3" s="161"/>
      <c r="DB3" s="161"/>
      <c r="DC3" s="161"/>
      <c r="DD3" s="161"/>
      <c r="DF3" s="164"/>
    </row>
    <row r="4" spans="1:111" ht="20.100000000000001" customHeight="1" x14ac:dyDescent="0.15">
      <c r="B4" s="165" t="s">
        <v>70</v>
      </c>
      <c r="C4" s="165"/>
      <c r="D4" s="165"/>
      <c r="E4" s="165"/>
      <c r="F4" s="165"/>
      <c r="G4" s="165"/>
      <c r="H4" s="165"/>
      <c r="I4" s="165"/>
      <c r="J4" s="165">
        <v>2022</v>
      </c>
      <c r="K4" s="165"/>
      <c r="L4" s="165"/>
      <c r="M4" s="165"/>
      <c r="N4" s="165"/>
      <c r="O4" s="165"/>
      <c r="P4" s="165"/>
      <c r="Q4" s="165"/>
      <c r="R4" s="165">
        <v>2023</v>
      </c>
      <c r="S4" s="165"/>
      <c r="T4" s="165"/>
      <c r="U4" s="165"/>
      <c r="V4" s="165"/>
      <c r="W4" s="165"/>
      <c r="X4" s="165"/>
      <c r="Y4" s="165"/>
      <c r="Z4" s="165">
        <v>2024</v>
      </c>
      <c r="AA4" s="165"/>
      <c r="AB4" s="165"/>
      <c r="AC4" s="165"/>
      <c r="AD4" s="165"/>
      <c r="AE4" s="165"/>
      <c r="AF4" s="165"/>
      <c r="AG4" s="165"/>
      <c r="CP4" s="166" t="s">
        <v>71</v>
      </c>
      <c r="CQ4" s="166" t="s">
        <v>72</v>
      </c>
      <c r="CR4" s="166" t="s">
        <v>73</v>
      </c>
      <c r="CS4" s="166" t="s">
        <v>74</v>
      </c>
      <c r="CT4" s="166" t="s">
        <v>73</v>
      </c>
      <c r="CU4" s="166" t="s">
        <v>74</v>
      </c>
      <c r="CV4" s="166" t="s">
        <v>75</v>
      </c>
      <c r="CW4" s="166" t="s">
        <v>76</v>
      </c>
      <c r="CX4" s="166" t="s">
        <v>77</v>
      </c>
      <c r="CY4" s="166" t="s">
        <v>78</v>
      </c>
      <c r="CZ4" s="166" t="s">
        <v>79</v>
      </c>
      <c r="DA4" s="166" t="s">
        <v>80</v>
      </c>
      <c r="DB4" s="166" t="s">
        <v>81</v>
      </c>
      <c r="DC4" s="166" t="s">
        <v>82</v>
      </c>
      <c r="DD4" s="166" t="s">
        <v>83</v>
      </c>
      <c r="DE4" s="166" t="s">
        <v>84</v>
      </c>
      <c r="DF4" s="166" t="s">
        <v>85</v>
      </c>
      <c r="DG4" s="164" t="s">
        <v>86</v>
      </c>
    </row>
    <row r="5" spans="1:111" ht="20.100000000000001" customHeight="1" x14ac:dyDescent="0.15">
      <c r="B5" s="167" t="s">
        <v>2</v>
      </c>
      <c r="C5" s="167"/>
      <c r="D5" s="167"/>
      <c r="E5" s="167"/>
      <c r="F5" s="167"/>
      <c r="G5" s="167"/>
      <c r="H5" s="167"/>
      <c r="I5" s="167"/>
      <c r="J5" s="168">
        <v>166896</v>
      </c>
      <c r="K5" s="168"/>
      <c r="L5" s="168"/>
      <c r="M5" s="168"/>
      <c r="N5" s="168"/>
      <c r="O5" s="168"/>
      <c r="P5" s="168"/>
      <c r="Q5" s="168"/>
      <c r="R5" s="168">
        <v>167947</v>
      </c>
      <c r="S5" s="168"/>
      <c r="T5" s="168"/>
      <c r="U5" s="168"/>
      <c r="V5" s="168"/>
      <c r="W5" s="168"/>
      <c r="X5" s="168"/>
      <c r="Y5" s="168"/>
      <c r="Z5" s="168">
        <v>171048</v>
      </c>
      <c r="AA5" s="168"/>
      <c r="AB5" s="168"/>
      <c r="AC5" s="168"/>
      <c r="AD5" s="168"/>
      <c r="AE5" s="168"/>
      <c r="AF5" s="168"/>
      <c r="AG5" s="168"/>
      <c r="CP5" s="169" t="s">
        <v>92</v>
      </c>
      <c r="CQ5" s="169" t="s">
        <v>87</v>
      </c>
      <c r="CR5" s="169" t="s">
        <v>90</v>
      </c>
      <c r="CS5" s="169" t="s">
        <v>91</v>
      </c>
      <c r="CT5" s="169" t="s">
        <v>117</v>
      </c>
      <c r="CU5" s="169" t="s">
        <v>91</v>
      </c>
      <c r="CV5" s="169" t="s">
        <v>89</v>
      </c>
      <c r="CW5" s="169"/>
      <c r="CX5" s="169"/>
      <c r="CY5" s="169"/>
      <c r="CZ5" s="169"/>
      <c r="DA5" s="169" t="s">
        <v>93</v>
      </c>
      <c r="DB5" s="169"/>
      <c r="DC5" s="169"/>
      <c r="DD5" s="169">
        <v>1</v>
      </c>
      <c r="DE5" s="169"/>
      <c r="DF5" s="166" t="str">
        <f>IF(DF3="","","AND MDS.DAN_SCD_KBN_NO = (CASE WHEN 1 = " &amp; DF3 &amp;" THEN 10004 WHEN 2 = " &amp; DF3 &amp;" THEN 10007 ELSE 0 END)")</f>
        <v/>
      </c>
      <c r="DG5" s="164">
        <v>1001</v>
      </c>
    </row>
    <row r="6" spans="1:111" ht="20.100000000000001" customHeight="1" x14ac:dyDescent="0.15">
      <c r="B6" s="170" t="s">
        <v>3</v>
      </c>
      <c r="C6" s="170"/>
      <c r="D6" s="170"/>
      <c r="E6" s="170"/>
      <c r="F6" s="170"/>
      <c r="G6" s="170"/>
      <c r="H6" s="170"/>
      <c r="I6" s="170"/>
      <c r="J6" s="171">
        <v>140246</v>
      </c>
      <c r="K6" s="171"/>
      <c r="L6" s="171"/>
      <c r="M6" s="171"/>
      <c r="N6" s="171"/>
      <c r="O6" s="171"/>
      <c r="P6" s="171"/>
      <c r="Q6" s="171"/>
      <c r="R6" s="171">
        <v>131759</v>
      </c>
      <c r="S6" s="171"/>
      <c r="T6" s="171"/>
      <c r="U6" s="171"/>
      <c r="V6" s="171"/>
      <c r="W6" s="171"/>
      <c r="X6" s="171"/>
      <c r="Y6" s="171"/>
      <c r="Z6" s="171">
        <v>131182</v>
      </c>
      <c r="AA6" s="171"/>
      <c r="AB6" s="171"/>
      <c r="AC6" s="171"/>
      <c r="AD6" s="171"/>
      <c r="AE6" s="171"/>
      <c r="AF6" s="171"/>
      <c r="AG6" s="171"/>
      <c r="CP6" s="161">
        <v>94</v>
      </c>
      <c r="CQ6" s="161">
        <v>95</v>
      </c>
      <c r="CR6" s="161">
        <v>96</v>
      </c>
      <c r="CS6" s="161">
        <v>97</v>
      </c>
      <c r="CT6" s="161">
        <v>98</v>
      </c>
      <c r="CU6" s="161">
        <v>99</v>
      </c>
      <c r="CV6" s="161">
        <v>100</v>
      </c>
      <c r="CW6" s="161">
        <v>101</v>
      </c>
      <c r="CX6" s="161">
        <v>102</v>
      </c>
      <c r="CY6" s="161">
        <v>103</v>
      </c>
      <c r="CZ6" s="161">
        <v>104</v>
      </c>
      <c r="DA6" s="161">
        <v>105</v>
      </c>
      <c r="DB6" s="161">
        <v>106</v>
      </c>
      <c r="DC6" s="161">
        <v>107</v>
      </c>
      <c r="DD6" s="161">
        <v>108</v>
      </c>
      <c r="DE6" s="161">
        <v>109</v>
      </c>
      <c r="DF6" s="161">
        <v>110</v>
      </c>
    </row>
    <row r="7" spans="1:111" ht="20.100000000000001" customHeight="1" x14ac:dyDescent="0.15">
      <c r="B7" s="172" t="s">
        <v>32</v>
      </c>
      <c r="C7" s="172"/>
      <c r="D7" s="172"/>
      <c r="E7" s="172"/>
      <c r="F7" s="172"/>
      <c r="G7" s="172"/>
      <c r="H7" s="172"/>
      <c r="I7" s="172"/>
      <c r="J7" s="173">
        <f>SUM(J5:Q6)</f>
        <v>307142</v>
      </c>
      <c r="K7" s="173"/>
      <c r="L7" s="173"/>
      <c r="M7" s="173"/>
      <c r="N7" s="173"/>
      <c r="O7" s="173"/>
      <c r="P7" s="173"/>
      <c r="Q7" s="173"/>
      <c r="R7" s="173">
        <f>SUM(R5:Y6)</f>
        <v>299706</v>
      </c>
      <c r="S7" s="173"/>
      <c r="T7" s="173"/>
      <c r="U7" s="173"/>
      <c r="V7" s="173"/>
      <c r="W7" s="173"/>
      <c r="X7" s="173"/>
      <c r="Y7" s="173"/>
      <c r="Z7" s="173">
        <f>SUM(Z5:AG6)</f>
        <v>302230</v>
      </c>
      <c r="AA7" s="173"/>
      <c r="AB7" s="173"/>
      <c r="AC7" s="173"/>
      <c r="AD7" s="173"/>
      <c r="AE7" s="173"/>
      <c r="AF7" s="173"/>
      <c r="AG7" s="173"/>
      <c r="DF7" s="107" t="s">
        <v>88</v>
      </c>
    </row>
    <row r="8" spans="1:111" ht="20.100000000000001" customHeight="1" x14ac:dyDescent="0.15"/>
    <row r="9" spans="1:111" ht="20.100000000000001" customHeight="1" x14ac:dyDescent="0.15"/>
    <row r="10" spans="1:111" ht="20.100000000000001" customHeight="1" x14ac:dyDescent="0.15"/>
    <row r="11" spans="1:111" ht="20.100000000000001" customHeight="1" x14ac:dyDescent="0.15"/>
    <row r="12" spans="1:111" ht="20.100000000000001" customHeight="1" x14ac:dyDescent="0.15"/>
    <row r="13" spans="1:111" ht="20.100000000000001" customHeight="1" x14ac:dyDescent="0.15"/>
    <row r="14" spans="1:111" ht="20.100000000000001" customHeight="1" x14ac:dyDescent="0.15"/>
    <row r="15" spans="1:111" ht="20.100000000000001" customHeight="1" x14ac:dyDescent="0.15"/>
    <row r="16" spans="1:111" ht="20.100000000000001" customHeight="1" x14ac:dyDescent="0.15"/>
    <row r="17" ht="20.100000000000001" customHeight="1" x14ac:dyDescent="0.15"/>
    <row r="18" ht="20.100000000000001" customHeight="1" x14ac:dyDescent="0.15"/>
    <row r="19" ht="20.100000000000001" customHeight="1" x14ac:dyDescent="0.15"/>
    <row r="20" ht="20.100000000000001" customHeight="1" x14ac:dyDescent="0.15"/>
    <row r="21" ht="20.100000000000001" customHeight="1" x14ac:dyDescent="0.15"/>
    <row r="22" ht="20.100000000000001" customHeight="1" x14ac:dyDescent="0.15"/>
    <row r="23" ht="20.100000000000001" customHeight="1" x14ac:dyDescent="0.15"/>
    <row r="24" ht="20.100000000000001" customHeight="1" x14ac:dyDescent="0.15"/>
    <row r="25" ht="20.100000000000001" customHeight="1" x14ac:dyDescent="0.15"/>
    <row r="26" ht="20.100000000000001" customHeight="1" x14ac:dyDescent="0.15"/>
    <row r="27" ht="20.100000000000001" customHeight="1" x14ac:dyDescent="0.15"/>
    <row r="28" ht="20.100000000000001" customHeight="1" x14ac:dyDescent="0.15"/>
    <row r="29" ht="20.100000000000001" customHeight="1" x14ac:dyDescent="0.15"/>
    <row r="30" ht="20.100000000000001" customHeight="1" x14ac:dyDescent="0.15"/>
    <row r="31" ht="20.100000000000001" customHeight="1" x14ac:dyDescent="0.15"/>
    <row r="32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  <row r="39" ht="20.100000000000001" customHeight="1" x14ac:dyDescent="0.15"/>
    <row r="40" ht="20.100000000000001" customHeight="1" x14ac:dyDescent="0.15"/>
    <row r="41" ht="20.100000000000001" customHeight="1" x14ac:dyDescent="0.15"/>
    <row r="42" ht="20.100000000000001" customHeight="1" x14ac:dyDescent="0.15"/>
    <row r="43" ht="20.100000000000001" customHeight="1" x14ac:dyDescent="0.15"/>
    <row r="44" ht="20.100000000000001" customHeight="1" x14ac:dyDescent="0.15"/>
    <row r="45" ht="20.100000000000001" customHeight="1" x14ac:dyDescent="0.15"/>
    <row r="46" ht="20.100000000000001" customHeight="1" x14ac:dyDescent="0.15"/>
    <row r="47" ht="20.100000000000001" customHeight="1" x14ac:dyDescent="0.15"/>
    <row r="4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</sheetData>
  <mergeCells count="19">
    <mergeCell ref="B7:I7"/>
    <mergeCell ref="J7:Q7"/>
    <mergeCell ref="R7:Y7"/>
    <mergeCell ref="Z7:AG7"/>
    <mergeCell ref="B5:I5"/>
    <mergeCell ref="J5:Q5"/>
    <mergeCell ref="R5:Y5"/>
    <mergeCell ref="Z5:AG5"/>
    <mergeCell ref="B6:I6"/>
    <mergeCell ref="J6:Q6"/>
    <mergeCell ref="R6:Y6"/>
    <mergeCell ref="Z6:AG6"/>
    <mergeCell ref="A2:T2"/>
    <mergeCell ref="CR3:CS3"/>
    <mergeCell ref="CT3:CU3"/>
    <mergeCell ref="B4:I4"/>
    <mergeCell ref="J4:Q4"/>
    <mergeCell ref="R4:Y4"/>
    <mergeCell ref="Z4:AG4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0BB0D-3771-4FE0-BDDB-87FC5B0913CB}">
  <sheetPr codeName="Sheet8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2</v>
      </c>
      <c r="J6" s="28"/>
      <c r="K6" s="28"/>
      <c r="L6" s="28"/>
      <c r="M6" s="28"/>
      <c r="N6" s="28">
        <f>SUM(BR6,CB6)</f>
        <v>0</v>
      </c>
      <c r="O6" s="28"/>
      <c r="P6" s="28"/>
      <c r="Q6" s="28"/>
      <c r="R6" s="28"/>
      <c r="S6" s="29">
        <f t="shared" ref="S6:S13" si="0">IFERROR(N6/I6,0)</f>
        <v>0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0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0</v>
      </c>
      <c r="BN6" s="37"/>
      <c r="BO6" s="37"/>
      <c r="BP6" s="37"/>
      <c r="BQ6" s="37"/>
      <c r="BR6" s="37">
        <v>0</v>
      </c>
      <c r="BS6" s="37"/>
      <c r="BT6" s="37"/>
      <c r="BU6" s="37"/>
      <c r="BV6" s="37"/>
      <c r="BW6" s="37">
        <v>2</v>
      </c>
      <c r="BX6" s="37"/>
      <c r="BY6" s="37"/>
      <c r="BZ6" s="37"/>
      <c r="CA6" s="37"/>
      <c r="CB6" s="37">
        <v>0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1172</v>
      </c>
      <c r="J7" s="39"/>
      <c r="K7" s="39"/>
      <c r="L7" s="39"/>
      <c r="M7" s="39"/>
      <c r="N7" s="39">
        <f>SUM(BR7:BV8,CB7:CF8)</f>
        <v>331</v>
      </c>
      <c r="O7" s="39"/>
      <c r="P7" s="39"/>
      <c r="Q7" s="39"/>
      <c r="R7" s="39"/>
      <c r="S7" s="40">
        <f t="shared" si="0"/>
        <v>0.28242320819112626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0.28242320819112626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57</v>
      </c>
      <c r="BN7" s="48"/>
      <c r="BO7" s="48"/>
      <c r="BP7" s="48"/>
      <c r="BQ7" s="48"/>
      <c r="BR7" s="48">
        <v>21</v>
      </c>
      <c r="BS7" s="48"/>
      <c r="BT7" s="48"/>
      <c r="BU7" s="48"/>
      <c r="BV7" s="48"/>
      <c r="BW7" s="48">
        <v>134</v>
      </c>
      <c r="BX7" s="48"/>
      <c r="BY7" s="48"/>
      <c r="BZ7" s="48"/>
      <c r="CA7" s="48"/>
      <c r="CB7" s="48">
        <v>21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8118</v>
      </c>
      <c r="J8" s="39"/>
      <c r="K8" s="39"/>
      <c r="L8" s="39"/>
      <c r="M8" s="39"/>
      <c r="N8" s="39">
        <f>SUM(BR9:BV10,CB9:CF10)</f>
        <v>3974</v>
      </c>
      <c r="O8" s="39"/>
      <c r="P8" s="39"/>
      <c r="Q8" s="39"/>
      <c r="R8" s="39"/>
      <c r="S8" s="40">
        <f t="shared" si="0"/>
        <v>0.48952944074895294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0.48952944074895294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358</v>
      </c>
      <c r="BN8" s="48"/>
      <c r="BO8" s="48"/>
      <c r="BP8" s="48"/>
      <c r="BQ8" s="48"/>
      <c r="BR8" s="48">
        <v>169</v>
      </c>
      <c r="BS8" s="48"/>
      <c r="BT8" s="48"/>
      <c r="BU8" s="48"/>
      <c r="BV8" s="48"/>
      <c r="BW8" s="48">
        <v>623</v>
      </c>
      <c r="BX8" s="48"/>
      <c r="BY8" s="48"/>
      <c r="BZ8" s="48"/>
      <c r="CA8" s="48"/>
      <c r="CB8" s="48">
        <v>120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19554</v>
      </c>
      <c r="J9" s="39"/>
      <c r="K9" s="39"/>
      <c r="L9" s="39"/>
      <c r="M9" s="39"/>
      <c r="N9" s="39">
        <f>SUM(BR11:BV12,CB11:CF12)</f>
        <v>11589</v>
      </c>
      <c r="O9" s="39"/>
      <c r="P9" s="39"/>
      <c r="Q9" s="39"/>
      <c r="R9" s="39"/>
      <c r="S9" s="40">
        <f t="shared" si="0"/>
        <v>0.59266646210494012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0.59266646210494012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1006</v>
      </c>
      <c r="BN9" s="48"/>
      <c r="BO9" s="48"/>
      <c r="BP9" s="48"/>
      <c r="BQ9" s="48"/>
      <c r="BR9" s="48">
        <v>567</v>
      </c>
      <c r="BS9" s="48"/>
      <c r="BT9" s="48"/>
      <c r="BU9" s="48"/>
      <c r="BV9" s="48"/>
      <c r="BW9" s="48">
        <v>1074</v>
      </c>
      <c r="BX9" s="48"/>
      <c r="BY9" s="48"/>
      <c r="BZ9" s="48"/>
      <c r="CA9" s="48"/>
      <c r="CB9" s="48">
        <v>317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19413</v>
      </c>
      <c r="J10" s="39"/>
      <c r="K10" s="39"/>
      <c r="L10" s="39"/>
      <c r="M10" s="39"/>
      <c r="N10" s="39">
        <f>SUM(BR13:BV14,CB13:CF14)</f>
        <v>13173</v>
      </c>
      <c r="O10" s="39"/>
      <c r="P10" s="39"/>
      <c r="Q10" s="39"/>
      <c r="R10" s="39"/>
      <c r="S10" s="40">
        <f t="shared" si="0"/>
        <v>0.67856590944212636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0.67856590944212636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3331</v>
      </c>
      <c r="BN10" s="48"/>
      <c r="BO10" s="48"/>
      <c r="BP10" s="48"/>
      <c r="BQ10" s="48"/>
      <c r="BR10" s="48">
        <v>2056</v>
      </c>
      <c r="BS10" s="48"/>
      <c r="BT10" s="48"/>
      <c r="BU10" s="48"/>
      <c r="BV10" s="48"/>
      <c r="BW10" s="48">
        <v>2707</v>
      </c>
      <c r="BX10" s="48"/>
      <c r="BY10" s="48"/>
      <c r="BZ10" s="48"/>
      <c r="CA10" s="48"/>
      <c r="CB10" s="48">
        <v>1034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9272</v>
      </c>
      <c r="J11" s="39"/>
      <c r="K11" s="39"/>
      <c r="L11" s="39"/>
      <c r="M11" s="39"/>
      <c r="N11" s="39">
        <f>SUM(BR15:BV16,CB15:CF16)</f>
        <v>6774</v>
      </c>
      <c r="O11" s="39"/>
      <c r="P11" s="39"/>
      <c r="Q11" s="39"/>
      <c r="R11" s="39"/>
      <c r="S11" s="40">
        <f t="shared" si="0"/>
        <v>0.73058671268334774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0.73058671268334774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5036</v>
      </c>
      <c r="BN11" s="48"/>
      <c r="BO11" s="48"/>
      <c r="BP11" s="48"/>
      <c r="BQ11" s="48"/>
      <c r="BR11" s="48">
        <v>3354</v>
      </c>
      <c r="BS11" s="48"/>
      <c r="BT11" s="48"/>
      <c r="BU11" s="48"/>
      <c r="BV11" s="48"/>
      <c r="BW11" s="48">
        <v>4041</v>
      </c>
      <c r="BX11" s="48"/>
      <c r="BY11" s="48"/>
      <c r="BZ11" s="48"/>
      <c r="CA11" s="48"/>
      <c r="CB11" s="48">
        <v>1744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1501</v>
      </c>
      <c r="J12" s="50"/>
      <c r="K12" s="50"/>
      <c r="L12" s="50"/>
      <c r="M12" s="50"/>
      <c r="N12" s="50">
        <f>SUM(BR17,CB17)</f>
        <v>1128</v>
      </c>
      <c r="O12" s="50"/>
      <c r="P12" s="50"/>
      <c r="Q12" s="50"/>
      <c r="R12" s="50"/>
      <c r="S12" s="51">
        <f t="shared" si="0"/>
        <v>0.75149900066622255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0.75149900066622255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6038</v>
      </c>
      <c r="BN12" s="48"/>
      <c r="BO12" s="48"/>
      <c r="BP12" s="48"/>
      <c r="BQ12" s="48"/>
      <c r="BR12" s="48">
        <v>4300</v>
      </c>
      <c r="BS12" s="48"/>
      <c r="BT12" s="48"/>
      <c r="BU12" s="48"/>
      <c r="BV12" s="48"/>
      <c r="BW12" s="48">
        <v>4439</v>
      </c>
      <c r="BX12" s="48"/>
      <c r="BY12" s="48"/>
      <c r="BZ12" s="48"/>
      <c r="CA12" s="48"/>
      <c r="CB12" s="48">
        <v>2191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59032</v>
      </c>
      <c r="J13" s="58"/>
      <c r="K13" s="58"/>
      <c r="L13" s="58"/>
      <c r="M13" s="58"/>
      <c r="N13" s="58">
        <f>SUM(N6:N12)</f>
        <v>36969</v>
      </c>
      <c r="O13" s="58"/>
      <c r="P13" s="58"/>
      <c r="Q13" s="58"/>
      <c r="R13" s="58"/>
      <c r="S13" s="59">
        <f t="shared" si="0"/>
        <v>0.62625355739260058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0.62625355739260058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6105</v>
      </c>
      <c r="BN13" s="48"/>
      <c r="BO13" s="48"/>
      <c r="BP13" s="48"/>
      <c r="BQ13" s="48"/>
      <c r="BR13" s="48">
        <v>4570</v>
      </c>
      <c r="BS13" s="48"/>
      <c r="BT13" s="48"/>
      <c r="BU13" s="48"/>
      <c r="BV13" s="48"/>
      <c r="BW13" s="48">
        <v>4626</v>
      </c>
      <c r="BX13" s="48"/>
      <c r="BY13" s="48"/>
      <c r="BZ13" s="48"/>
      <c r="CA13" s="48"/>
      <c r="CB13" s="48">
        <v>2501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5103</v>
      </c>
      <c r="BN14" s="48"/>
      <c r="BO14" s="48"/>
      <c r="BP14" s="48"/>
      <c r="BQ14" s="48"/>
      <c r="BR14" s="48">
        <v>3972</v>
      </c>
      <c r="BS14" s="48"/>
      <c r="BT14" s="48"/>
      <c r="BU14" s="48"/>
      <c r="BV14" s="48"/>
      <c r="BW14" s="48">
        <v>3579</v>
      </c>
      <c r="BX14" s="48"/>
      <c r="BY14" s="48"/>
      <c r="BZ14" s="48"/>
      <c r="CA14" s="48"/>
      <c r="CB14" s="48">
        <v>2130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4204</v>
      </c>
      <c r="BN15" s="48"/>
      <c r="BO15" s="48"/>
      <c r="BP15" s="48"/>
      <c r="BQ15" s="48"/>
      <c r="BR15" s="48">
        <v>3326</v>
      </c>
      <c r="BS15" s="48"/>
      <c r="BT15" s="48"/>
      <c r="BU15" s="48"/>
      <c r="BV15" s="48"/>
      <c r="BW15" s="48">
        <v>2119</v>
      </c>
      <c r="BX15" s="48"/>
      <c r="BY15" s="48"/>
      <c r="BZ15" s="48"/>
      <c r="CA15" s="48"/>
      <c r="CB15" s="48">
        <v>1306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2061</v>
      </c>
      <c r="BN16" s="48"/>
      <c r="BO16" s="48"/>
      <c r="BP16" s="48"/>
      <c r="BQ16" s="48"/>
      <c r="BR16" s="48">
        <v>1587</v>
      </c>
      <c r="BS16" s="48"/>
      <c r="BT16" s="48"/>
      <c r="BU16" s="48"/>
      <c r="BV16" s="48"/>
      <c r="BW16" s="48">
        <v>888</v>
      </c>
      <c r="BX16" s="48"/>
      <c r="BY16" s="48"/>
      <c r="BZ16" s="48"/>
      <c r="CA16" s="48"/>
      <c r="CB16" s="48">
        <v>555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1091</v>
      </c>
      <c r="BN17" s="67"/>
      <c r="BO17" s="67"/>
      <c r="BP17" s="67"/>
      <c r="BQ17" s="67"/>
      <c r="BR17" s="67">
        <v>853</v>
      </c>
      <c r="BS17" s="67"/>
      <c r="BT17" s="67"/>
      <c r="BU17" s="67"/>
      <c r="BV17" s="67"/>
      <c r="BW17" s="67">
        <v>410</v>
      </c>
      <c r="BX17" s="67"/>
      <c r="BY17" s="67"/>
      <c r="BZ17" s="67"/>
      <c r="CA17" s="67"/>
      <c r="CB17" s="67">
        <v>275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0</v>
      </c>
      <c r="G54" s="28"/>
      <c r="H54" s="28"/>
      <c r="I54" s="28"/>
      <c r="J54" s="28">
        <f>BR6</f>
        <v>0</v>
      </c>
      <c r="K54" s="28"/>
      <c r="L54" s="28"/>
      <c r="M54" s="28"/>
      <c r="N54" s="90">
        <f t="shared" ref="N54:N61" si="2">IFERROR(J54/F54,0)</f>
        <v>0</v>
      </c>
      <c r="O54" s="91"/>
      <c r="P54" s="91"/>
      <c r="Q54" s="92"/>
      <c r="R54" s="28">
        <f>BW6</f>
        <v>2</v>
      </c>
      <c r="S54" s="28"/>
      <c r="T54" s="28"/>
      <c r="U54" s="28"/>
      <c r="V54" s="28">
        <f>CB6</f>
        <v>0</v>
      </c>
      <c r="W54" s="28"/>
      <c r="X54" s="28"/>
      <c r="Y54" s="28"/>
      <c r="Z54" s="90">
        <f t="shared" ref="Z54:Z61" si="3">IFERROR(V54/R54,0)</f>
        <v>0</v>
      </c>
      <c r="AA54" s="91"/>
      <c r="AB54" s="91"/>
      <c r="AC54" s="92"/>
      <c r="AD54" s="28">
        <f t="shared" ref="AD54:AD60" si="4">F54+R54</f>
        <v>2</v>
      </c>
      <c r="AE54" s="28"/>
      <c r="AF54" s="28"/>
      <c r="AG54" s="28"/>
      <c r="AH54" s="28">
        <f t="shared" ref="AH54:AH60" si="5">J54+V54</f>
        <v>0</v>
      </c>
      <c r="AI54" s="28"/>
      <c r="AJ54" s="28"/>
      <c r="AK54" s="28"/>
      <c r="AL54" s="90">
        <f t="shared" ref="AL54:AL61" si="6">IFERROR(AH54/AD54,0)</f>
        <v>0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</v>
      </c>
      <c r="AX54" s="33"/>
      <c r="AY54" s="33"/>
      <c r="AZ54" s="33"/>
      <c r="BA54" s="34"/>
      <c r="BB54" s="32">
        <f t="shared" ref="BB54:BB61" si="8">Z54</f>
        <v>0</v>
      </c>
      <c r="BC54" s="33"/>
      <c r="BD54" s="33"/>
      <c r="BE54" s="33"/>
      <c r="BF54" s="34"/>
      <c r="BG54" s="32">
        <f t="shared" ref="BG54:BG61" si="9">AL54</f>
        <v>0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415</v>
      </c>
      <c r="G55" s="39"/>
      <c r="H55" s="39"/>
      <c r="I55" s="39"/>
      <c r="J55" s="39">
        <f>SUM(BR7:BV8)</f>
        <v>190</v>
      </c>
      <c r="K55" s="39"/>
      <c r="L55" s="39"/>
      <c r="M55" s="39"/>
      <c r="N55" s="96">
        <f t="shared" si="2"/>
        <v>0.45783132530120479</v>
      </c>
      <c r="O55" s="97"/>
      <c r="P55" s="97"/>
      <c r="Q55" s="98"/>
      <c r="R55" s="39">
        <f>SUM(BW7:CA8)</f>
        <v>757</v>
      </c>
      <c r="S55" s="39"/>
      <c r="T55" s="39"/>
      <c r="U55" s="39"/>
      <c r="V55" s="39">
        <f>SUM(CB7:CF8)</f>
        <v>141</v>
      </c>
      <c r="W55" s="39"/>
      <c r="X55" s="39"/>
      <c r="Y55" s="39"/>
      <c r="Z55" s="96">
        <f t="shared" si="3"/>
        <v>0.18626155878467635</v>
      </c>
      <c r="AA55" s="97"/>
      <c r="AB55" s="97"/>
      <c r="AC55" s="98"/>
      <c r="AD55" s="39">
        <f t="shared" si="4"/>
        <v>1172</v>
      </c>
      <c r="AE55" s="39"/>
      <c r="AF55" s="39"/>
      <c r="AG55" s="39"/>
      <c r="AH55" s="39">
        <f t="shared" si="5"/>
        <v>331</v>
      </c>
      <c r="AI55" s="39"/>
      <c r="AJ55" s="39"/>
      <c r="AK55" s="39"/>
      <c r="AL55" s="96">
        <f t="shared" si="6"/>
        <v>0.28242320819112626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0.45783132530120479</v>
      </c>
      <c r="AX55" s="44"/>
      <c r="AY55" s="44"/>
      <c r="AZ55" s="44"/>
      <c r="BA55" s="45"/>
      <c r="BB55" s="43">
        <f t="shared" si="8"/>
        <v>0.18626155878467635</v>
      </c>
      <c r="BC55" s="44"/>
      <c r="BD55" s="44"/>
      <c r="BE55" s="44"/>
      <c r="BF55" s="45"/>
      <c r="BG55" s="43">
        <f t="shared" si="9"/>
        <v>0.28242320819112626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4337</v>
      </c>
      <c r="G56" s="39"/>
      <c r="H56" s="39"/>
      <c r="I56" s="39"/>
      <c r="J56" s="39">
        <f>SUM(BR9:BV10)</f>
        <v>2623</v>
      </c>
      <c r="K56" s="39"/>
      <c r="L56" s="39"/>
      <c r="M56" s="39"/>
      <c r="N56" s="96">
        <f t="shared" si="2"/>
        <v>0.60479594189531938</v>
      </c>
      <c r="O56" s="97"/>
      <c r="P56" s="97"/>
      <c r="Q56" s="98"/>
      <c r="R56" s="39">
        <f>SUM(BW9:CA10)</f>
        <v>3781</v>
      </c>
      <c r="S56" s="39"/>
      <c r="T56" s="39"/>
      <c r="U56" s="39"/>
      <c r="V56" s="39">
        <f>SUM(CB9:CF10)</f>
        <v>1351</v>
      </c>
      <c r="W56" s="39"/>
      <c r="X56" s="39"/>
      <c r="Y56" s="39"/>
      <c r="Z56" s="96">
        <f t="shared" si="3"/>
        <v>0.35731288019042579</v>
      </c>
      <c r="AA56" s="97"/>
      <c r="AB56" s="97"/>
      <c r="AC56" s="98"/>
      <c r="AD56" s="39">
        <f t="shared" si="4"/>
        <v>8118</v>
      </c>
      <c r="AE56" s="39"/>
      <c r="AF56" s="39"/>
      <c r="AG56" s="39"/>
      <c r="AH56" s="39">
        <f t="shared" si="5"/>
        <v>3974</v>
      </c>
      <c r="AI56" s="39"/>
      <c r="AJ56" s="39"/>
      <c r="AK56" s="39"/>
      <c r="AL56" s="96">
        <f t="shared" si="6"/>
        <v>0.48952944074895294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0.60479594189531938</v>
      </c>
      <c r="AX56" s="44"/>
      <c r="AY56" s="44"/>
      <c r="AZ56" s="44"/>
      <c r="BA56" s="45"/>
      <c r="BB56" s="43">
        <f t="shared" si="8"/>
        <v>0.35731288019042579</v>
      </c>
      <c r="BC56" s="44"/>
      <c r="BD56" s="44"/>
      <c r="BE56" s="44"/>
      <c r="BF56" s="45"/>
      <c r="BG56" s="43">
        <f t="shared" si="9"/>
        <v>0.48952944074895294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11074</v>
      </c>
      <c r="G57" s="39"/>
      <c r="H57" s="39"/>
      <c r="I57" s="39"/>
      <c r="J57" s="39">
        <f>SUM(BR11:BV12)</f>
        <v>7654</v>
      </c>
      <c r="K57" s="39"/>
      <c r="L57" s="39"/>
      <c r="M57" s="39"/>
      <c r="N57" s="96">
        <f t="shared" si="2"/>
        <v>0.69116850279934983</v>
      </c>
      <c r="O57" s="97"/>
      <c r="P57" s="97"/>
      <c r="Q57" s="98"/>
      <c r="R57" s="39">
        <f>SUM(BW11:CA12)</f>
        <v>8480</v>
      </c>
      <c r="S57" s="39"/>
      <c r="T57" s="39"/>
      <c r="U57" s="39"/>
      <c r="V57" s="39">
        <f>SUM(CB11:CF12)</f>
        <v>3935</v>
      </c>
      <c r="W57" s="39"/>
      <c r="X57" s="39"/>
      <c r="Y57" s="39"/>
      <c r="Z57" s="96">
        <f t="shared" si="3"/>
        <v>0.46403301886792453</v>
      </c>
      <c r="AA57" s="97"/>
      <c r="AB57" s="97"/>
      <c r="AC57" s="98"/>
      <c r="AD57" s="39">
        <f t="shared" si="4"/>
        <v>19554</v>
      </c>
      <c r="AE57" s="39"/>
      <c r="AF57" s="39"/>
      <c r="AG57" s="39"/>
      <c r="AH57" s="39">
        <f t="shared" si="5"/>
        <v>11589</v>
      </c>
      <c r="AI57" s="39"/>
      <c r="AJ57" s="39"/>
      <c r="AK57" s="39"/>
      <c r="AL57" s="96">
        <f t="shared" si="6"/>
        <v>0.59266646210494012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0.69116850279934983</v>
      </c>
      <c r="AX57" s="44"/>
      <c r="AY57" s="44"/>
      <c r="AZ57" s="44"/>
      <c r="BA57" s="45"/>
      <c r="BB57" s="43">
        <f t="shared" si="8"/>
        <v>0.46403301886792453</v>
      </c>
      <c r="BC57" s="44"/>
      <c r="BD57" s="44"/>
      <c r="BE57" s="44"/>
      <c r="BF57" s="45"/>
      <c r="BG57" s="43">
        <f t="shared" si="9"/>
        <v>0.59266646210494012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11208</v>
      </c>
      <c r="G58" s="39"/>
      <c r="H58" s="39"/>
      <c r="I58" s="39"/>
      <c r="J58" s="39">
        <f>SUM(BR13:BV14)</f>
        <v>8542</v>
      </c>
      <c r="K58" s="39"/>
      <c r="L58" s="39"/>
      <c r="M58" s="39"/>
      <c r="N58" s="96">
        <f t="shared" si="2"/>
        <v>0.76213418986438264</v>
      </c>
      <c r="O58" s="97"/>
      <c r="P58" s="97"/>
      <c r="Q58" s="98"/>
      <c r="R58" s="39">
        <f>SUM(BW13:CA14)</f>
        <v>8205</v>
      </c>
      <c r="S58" s="39"/>
      <c r="T58" s="39"/>
      <c r="U58" s="39"/>
      <c r="V58" s="39">
        <f>SUM(CB13:CF14)</f>
        <v>4631</v>
      </c>
      <c r="W58" s="39"/>
      <c r="X58" s="39"/>
      <c r="Y58" s="39"/>
      <c r="Z58" s="96">
        <f t="shared" si="3"/>
        <v>0.56441194393662397</v>
      </c>
      <c r="AA58" s="97"/>
      <c r="AB58" s="97"/>
      <c r="AC58" s="98"/>
      <c r="AD58" s="39">
        <f t="shared" si="4"/>
        <v>19413</v>
      </c>
      <c r="AE58" s="39"/>
      <c r="AF58" s="39"/>
      <c r="AG58" s="39"/>
      <c r="AH58" s="39">
        <f t="shared" si="5"/>
        <v>13173</v>
      </c>
      <c r="AI58" s="39"/>
      <c r="AJ58" s="39"/>
      <c r="AK58" s="39"/>
      <c r="AL58" s="96">
        <f t="shared" si="6"/>
        <v>0.67856590944212636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0.76213418986438264</v>
      </c>
      <c r="AX58" s="44"/>
      <c r="AY58" s="44"/>
      <c r="AZ58" s="44"/>
      <c r="BA58" s="45"/>
      <c r="BB58" s="43">
        <f t="shared" si="8"/>
        <v>0.56441194393662397</v>
      </c>
      <c r="BC58" s="44"/>
      <c r="BD58" s="44"/>
      <c r="BE58" s="44"/>
      <c r="BF58" s="45"/>
      <c r="BG58" s="43">
        <f t="shared" si="9"/>
        <v>0.67856590944212636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6265</v>
      </c>
      <c r="G59" s="39"/>
      <c r="H59" s="39"/>
      <c r="I59" s="39"/>
      <c r="J59" s="39">
        <f>SUM(BR15:BV16)</f>
        <v>4913</v>
      </c>
      <c r="K59" s="39"/>
      <c r="L59" s="39"/>
      <c r="M59" s="39"/>
      <c r="N59" s="96">
        <f t="shared" si="2"/>
        <v>0.78419792498004792</v>
      </c>
      <c r="O59" s="97"/>
      <c r="P59" s="97"/>
      <c r="Q59" s="98"/>
      <c r="R59" s="39">
        <f>SUM(BW15:CA16)</f>
        <v>3007</v>
      </c>
      <c r="S59" s="39"/>
      <c r="T59" s="39"/>
      <c r="U59" s="39"/>
      <c r="V59" s="39">
        <f>SUM(CB15:CF16)</f>
        <v>1861</v>
      </c>
      <c r="W59" s="39"/>
      <c r="X59" s="39"/>
      <c r="Y59" s="39"/>
      <c r="Z59" s="96">
        <f t="shared" si="3"/>
        <v>0.61888925839707354</v>
      </c>
      <c r="AA59" s="97"/>
      <c r="AB59" s="97"/>
      <c r="AC59" s="98"/>
      <c r="AD59" s="39">
        <f t="shared" si="4"/>
        <v>9272</v>
      </c>
      <c r="AE59" s="39"/>
      <c r="AF59" s="39"/>
      <c r="AG59" s="39"/>
      <c r="AH59" s="39">
        <f t="shared" si="5"/>
        <v>6774</v>
      </c>
      <c r="AI59" s="39"/>
      <c r="AJ59" s="39"/>
      <c r="AK59" s="39"/>
      <c r="AL59" s="96">
        <f t="shared" si="6"/>
        <v>0.73058671268334774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0.78419792498004792</v>
      </c>
      <c r="AX59" s="44"/>
      <c r="AY59" s="44"/>
      <c r="AZ59" s="44"/>
      <c r="BA59" s="45"/>
      <c r="BB59" s="43">
        <f t="shared" si="8"/>
        <v>0.61888925839707354</v>
      </c>
      <c r="BC59" s="44"/>
      <c r="BD59" s="44"/>
      <c r="BE59" s="44"/>
      <c r="BF59" s="45"/>
      <c r="BG59" s="43">
        <f t="shared" si="9"/>
        <v>0.73058671268334774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1091</v>
      </c>
      <c r="G60" s="50"/>
      <c r="H60" s="50"/>
      <c r="I60" s="50"/>
      <c r="J60" s="50">
        <f>BR17</f>
        <v>853</v>
      </c>
      <c r="K60" s="50"/>
      <c r="L60" s="50"/>
      <c r="M60" s="50"/>
      <c r="N60" s="102">
        <f t="shared" si="2"/>
        <v>0.78185151237396888</v>
      </c>
      <c r="O60" s="103"/>
      <c r="P60" s="103"/>
      <c r="Q60" s="104"/>
      <c r="R60" s="50">
        <f>BW17</f>
        <v>410</v>
      </c>
      <c r="S60" s="50"/>
      <c r="T60" s="50"/>
      <c r="U60" s="50"/>
      <c r="V60" s="50">
        <f>CB17</f>
        <v>275</v>
      </c>
      <c r="W60" s="50"/>
      <c r="X60" s="50"/>
      <c r="Y60" s="50"/>
      <c r="Z60" s="102">
        <f t="shared" si="3"/>
        <v>0.67073170731707321</v>
      </c>
      <c r="AA60" s="103"/>
      <c r="AB60" s="103"/>
      <c r="AC60" s="104"/>
      <c r="AD60" s="50">
        <f t="shared" si="4"/>
        <v>1501</v>
      </c>
      <c r="AE60" s="50"/>
      <c r="AF60" s="50"/>
      <c r="AG60" s="50"/>
      <c r="AH60" s="50">
        <f t="shared" si="5"/>
        <v>1128</v>
      </c>
      <c r="AI60" s="50"/>
      <c r="AJ60" s="50"/>
      <c r="AK60" s="50"/>
      <c r="AL60" s="102">
        <f t="shared" si="6"/>
        <v>0.75149900066622255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0.78185151237396888</v>
      </c>
      <c r="AX60" s="55"/>
      <c r="AY60" s="55"/>
      <c r="AZ60" s="55"/>
      <c r="BA60" s="56"/>
      <c r="BB60" s="54">
        <f t="shared" si="8"/>
        <v>0.67073170731707321</v>
      </c>
      <c r="BC60" s="55"/>
      <c r="BD60" s="55"/>
      <c r="BE60" s="55"/>
      <c r="BF60" s="56"/>
      <c r="BG60" s="54">
        <f t="shared" si="9"/>
        <v>0.75149900066622255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34390</v>
      </c>
      <c r="G61" s="58"/>
      <c r="H61" s="58"/>
      <c r="I61" s="58"/>
      <c r="J61" s="58">
        <f>SUM(J54:M60)</f>
        <v>24775</v>
      </c>
      <c r="K61" s="58"/>
      <c r="L61" s="58"/>
      <c r="M61" s="58"/>
      <c r="N61" s="62">
        <f t="shared" si="2"/>
        <v>0.72041291072986335</v>
      </c>
      <c r="O61" s="63"/>
      <c r="P61" s="63"/>
      <c r="Q61" s="64"/>
      <c r="R61" s="58">
        <f>SUM(R54:U60)</f>
        <v>24642</v>
      </c>
      <c r="S61" s="58"/>
      <c r="T61" s="58"/>
      <c r="U61" s="58"/>
      <c r="V61" s="58">
        <f>SUM(V54:Y60)</f>
        <v>12194</v>
      </c>
      <c r="W61" s="58"/>
      <c r="X61" s="58"/>
      <c r="Y61" s="58"/>
      <c r="Z61" s="62">
        <f t="shared" si="3"/>
        <v>0.49484619754890025</v>
      </c>
      <c r="AA61" s="63"/>
      <c r="AB61" s="63"/>
      <c r="AC61" s="64"/>
      <c r="AD61" s="58">
        <f>SUM(AD54:AG60)</f>
        <v>59032</v>
      </c>
      <c r="AE61" s="58"/>
      <c r="AF61" s="58"/>
      <c r="AG61" s="58"/>
      <c r="AH61" s="58">
        <f>SUM(AH54:AK60)</f>
        <v>36969</v>
      </c>
      <c r="AI61" s="58"/>
      <c r="AJ61" s="58"/>
      <c r="AK61" s="58"/>
      <c r="AL61" s="62">
        <f t="shared" si="6"/>
        <v>0.62625355739260058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0.72041291072986335</v>
      </c>
      <c r="AX61" s="63"/>
      <c r="AY61" s="63"/>
      <c r="AZ61" s="63"/>
      <c r="BA61" s="64"/>
      <c r="BB61" s="62">
        <f t="shared" si="8"/>
        <v>0.49484619754890025</v>
      </c>
      <c r="BC61" s="63"/>
      <c r="BD61" s="63"/>
      <c r="BE61" s="63"/>
      <c r="BF61" s="64"/>
      <c r="BG61" s="62">
        <f t="shared" si="9"/>
        <v>0.62625355739260058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00AB6-BFAF-4B35-8C25-3CB5C86544D4}">
  <sheetPr codeName="Sheet9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7</v>
      </c>
      <c r="J6" s="28"/>
      <c r="K6" s="28"/>
      <c r="L6" s="28"/>
      <c r="M6" s="28"/>
      <c r="N6" s="28">
        <f>SUM(BR6,CB6)</f>
        <v>0</v>
      </c>
      <c r="O6" s="28"/>
      <c r="P6" s="28"/>
      <c r="Q6" s="28"/>
      <c r="R6" s="28"/>
      <c r="S6" s="29">
        <f t="shared" ref="S6:S13" si="0">IFERROR(N6/I6,0)</f>
        <v>0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0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</v>
      </c>
      <c r="BN6" s="37"/>
      <c r="BO6" s="37"/>
      <c r="BP6" s="37"/>
      <c r="BQ6" s="37"/>
      <c r="BR6" s="37">
        <v>0</v>
      </c>
      <c r="BS6" s="37"/>
      <c r="BT6" s="37"/>
      <c r="BU6" s="37"/>
      <c r="BV6" s="37"/>
      <c r="BW6" s="37">
        <v>6</v>
      </c>
      <c r="BX6" s="37"/>
      <c r="BY6" s="37"/>
      <c r="BZ6" s="37"/>
      <c r="CA6" s="37"/>
      <c r="CB6" s="37">
        <v>0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1757</v>
      </c>
      <c r="J7" s="39"/>
      <c r="K7" s="39"/>
      <c r="L7" s="39"/>
      <c r="M7" s="39"/>
      <c r="N7" s="39">
        <f>SUM(BR7:BV8,CB7:CF8)</f>
        <v>17</v>
      </c>
      <c r="O7" s="39"/>
      <c r="P7" s="39"/>
      <c r="Q7" s="39"/>
      <c r="R7" s="39"/>
      <c r="S7" s="40">
        <f t="shared" si="0"/>
        <v>9.6755833807626642E-3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9.6755833807626642E-3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167</v>
      </c>
      <c r="BN7" s="48"/>
      <c r="BO7" s="48"/>
      <c r="BP7" s="48"/>
      <c r="BQ7" s="48"/>
      <c r="BR7" s="48">
        <v>1</v>
      </c>
      <c r="BS7" s="48"/>
      <c r="BT7" s="48"/>
      <c r="BU7" s="48"/>
      <c r="BV7" s="48"/>
      <c r="BW7" s="48">
        <v>257</v>
      </c>
      <c r="BX7" s="48"/>
      <c r="BY7" s="48"/>
      <c r="BZ7" s="48"/>
      <c r="CA7" s="48"/>
      <c r="CB7" s="48">
        <v>0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9015</v>
      </c>
      <c r="J8" s="39"/>
      <c r="K8" s="39"/>
      <c r="L8" s="39"/>
      <c r="M8" s="39"/>
      <c r="N8" s="39">
        <f>SUM(BR9:BV10,CB9:CF10)</f>
        <v>246</v>
      </c>
      <c r="O8" s="39"/>
      <c r="P8" s="39"/>
      <c r="Q8" s="39"/>
      <c r="R8" s="39"/>
      <c r="S8" s="40">
        <f t="shared" si="0"/>
        <v>2.7287853577371048E-2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2.7287853577371048E-2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552</v>
      </c>
      <c r="BN8" s="48"/>
      <c r="BO8" s="48"/>
      <c r="BP8" s="48"/>
      <c r="BQ8" s="48"/>
      <c r="BR8" s="48">
        <v>11</v>
      </c>
      <c r="BS8" s="48"/>
      <c r="BT8" s="48"/>
      <c r="BU8" s="48"/>
      <c r="BV8" s="48"/>
      <c r="BW8" s="48">
        <v>781</v>
      </c>
      <c r="BX8" s="48"/>
      <c r="BY8" s="48"/>
      <c r="BZ8" s="48"/>
      <c r="CA8" s="48"/>
      <c r="CB8" s="48">
        <v>5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20628</v>
      </c>
      <c r="J9" s="39"/>
      <c r="K9" s="39"/>
      <c r="L9" s="39"/>
      <c r="M9" s="39"/>
      <c r="N9" s="39">
        <f>SUM(BR11:BV12,CB11:CF12)</f>
        <v>1071</v>
      </c>
      <c r="O9" s="39"/>
      <c r="P9" s="39"/>
      <c r="Q9" s="39"/>
      <c r="R9" s="39"/>
      <c r="S9" s="40">
        <f t="shared" si="0"/>
        <v>5.1919720767888304E-2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5.1919720767888304E-2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1034</v>
      </c>
      <c r="BN9" s="48"/>
      <c r="BO9" s="48"/>
      <c r="BP9" s="48"/>
      <c r="BQ9" s="48"/>
      <c r="BR9" s="48">
        <v>28</v>
      </c>
      <c r="BS9" s="48"/>
      <c r="BT9" s="48"/>
      <c r="BU9" s="48"/>
      <c r="BV9" s="48"/>
      <c r="BW9" s="48">
        <v>1335</v>
      </c>
      <c r="BX9" s="48"/>
      <c r="BY9" s="48"/>
      <c r="BZ9" s="48"/>
      <c r="CA9" s="48"/>
      <c r="CB9" s="48">
        <v>17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20667</v>
      </c>
      <c r="J10" s="39"/>
      <c r="K10" s="39"/>
      <c r="L10" s="39"/>
      <c r="M10" s="39"/>
      <c r="N10" s="39">
        <f>SUM(BR13:BV14,CB13:CF14)</f>
        <v>1981</v>
      </c>
      <c r="O10" s="39"/>
      <c r="P10" s="39"/>
      <c r="Q10" s="39"/>
      <c r="R10" s="39"/>
      <c r="S10" s="40">
        <f t="shared" si="0"/>
        <v>9.5853292688827599E-2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9.5853292688827599E-2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3525</v>
      </c>
      <c r="BN10" s="48"/>
      <c r="BO10" s="48"/>
      <c r="BP10" s="48"/>
      <c r="BQ10" s="48"/>
      <c r="BR10" s="48">
        <v>132</v>
      </c>
      <c r="BS10" s="48"/>
      <c r="BT10" s="48"/>
      <c r="BU10" s="48"/>
      <c r="BV10" s="48"/>
      <c r="BW10" s="48">
        <v>3121</v>
      </c>
      <c r="BX10" s="48"/>
      <c r="BY10" s="48"/>
      <c r="BZ10" s="48"/>
      <c r="CA10" s="48"/>
      <c r="CB10" s="48">
        <v>69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9946</v>
      </c>
      <c r="J11" s="39"/>
      <c r="K11" s="39"/>
      <c r="L11" s="39"/>
      <c r="M11" s="39"/>
      <c r="N11" s="39">
        <f>SUM(BR15:BV16,CB15:CF16)</f>
        <v>1620</v>
      </c>
      <c r="O11" s="39"/>
      <c r="P11" s="39"/>
      <c r="Q11" s="39"/>
      <c r="R11" s="39"/>
      <c r="S11" s="40">
        <f t="shared" si="0"/>
        <v>0.1628795495676654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0.1628795495676654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5201</v>
      </c>
      <c r="BN11" s="48"/>
      <c r="BO11" s="48"/>
      <c r="BP11" s="48"/>
      <c r="BQ11" s="48"/>
      <c r="BR11" s="48">
        <v>277</v>
      </c>
      <c r="BS11" s="48"/>
      <c r="BT11" s="48"/>
      <c r="BU11" s="48"/>
      <c r="BV11" s="48"/>
      <c r="BW11" s="48">
        <v>4381</v>
      </c>
      <c r="BX11" s="48"/>
      <c r="BY11" s="48"/>
      <c r="BZ11" s="48"/>
      <c r="CA11" s="48"/>
      <c r="CB11" s="48">
        <v>129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1777</v>
      </c>
      <c r="J12" s="50"/>
      <c r="K12" s="50"/>
      <c r="L12" s="50"/>
      <c r="M12" s="50"/>
      <c r="N12" s="50">
        <f>SUM(BR17,CB17)</f>
        <v>408</v>
      </c>
      <c r="O12" s="50"/>
      <c r="P12" s="50"/>
      <c r="Q12" s="50"/>
      <c r="R12" s="50"/>
      <c r="S12" s="51">
        <f t="shared" si="0"/>
        <v>0.22960045019696118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0.22960045019696118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6237</v>
      </c>
      <c r="BN12" s="48"/>
      <c r="BO12" s="48"/>
      <c r="BP12" s="48"/>
      <c r="BQ12" s="48"/>
      <c r="BR12" s="48">
        <v>452</v>
      </c>
      <c r="BS12" s="48"/>
      <c r="BT12" s="48"/>
      <c r="BU12" s="48"/>
      <c r="BV12" s="48"/>
      <c r="BW12" s="48">
        <v>4809</v>
      </c>
      <c r="BX12" s="48"/>
      <c r="BY12" s="48"/>
      <c r="BZ12" s="48"/>
      <c r="CA12" s="48"/>
      <c r="CB12" s="48">
        <v>213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63797</v>
      </c>
      <c r="J13" s="58"/>
      <c r="K13" s="58"/>
      <c r="L13" s="58"/>
      <c r="M13" s="58"/>
      <c r="N13" s="58">
        <f>SUM(N6:N12)</f>
        <v>5343</v>
      </c>
      <c r="O13" s="58"/>
      <c r="P13" s="58"/>
      <c r="Q13" s="58"/>
      <c r="R13" s="58"/>
      <c r="S13" s="59">
        <f t="shared" si="0"/>
        <v>8.3750019593397812E-2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8.3750019593397812E-2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6407</v>
      </c>
      <c r="BN13" s="48"/>
      <c r="BO13" s="48"/>
      <c r="BP13" s="48"/>
      <c r="BQ13" s="48"/>
      <c r="BR13" s="48">
        <v>604</v>
      </c>
      <c r="BS13" s="48"/>
      <c r="BT13" s="48"/>
      <c r="BU13" s="48"/>
      <c r="BV13" s="48"/>
      <c r="BW13" s="48">
        <v>4976</v>
      </c>
      <c r="BX13" s="48"/>
      <c r="BY13" s="48"/>
      <c r="BZ13" s="48"/>
      <c r="CA13" s="48"/>
      <c r="CB13" s="48">
        <v>339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5471</v>
      </c>
      <c r="BN14" s="48"/>
      <c r="BO14" s="48"/>
      <c r="BP14" s="48"/>
      <c r="BQ14" s="48"/>
      <c r="BR14" s="48">
        <v>708</v>
      </c>
      <c r="BS14" s="48"/>
      <c r="BT14" s="48"/>
      <c r="BU14" s="48"/>
      <c r="BV14" s="48"/>
      <c r="BW14" s="48">
        <v>3813</v>
      </c>
      <c r="BX14" s="48"/>
      <c r="BY14" s="48"/>
      <c r="BZ14" s="48"/>
      <c r="CA14" s="48"/>
      <c r="CB14" s="48">
        <v>330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4350</v>
      </c>
      <c r="BN15" s="48"/>
      <c r="BO15" s="48"/>
      <c r="BP15" s="48"/>
      <c r="BQ15" s="48"/>
      <c r="BR15" s="48">
        <v>724</v>
      </c>
      <c r="BS15" s="48"/>
      <c r="BT15" s="48"/>
      <c r="BU15" s="48"/>
      <c r="BV15" s="48"/>
      <c r="BW15" s="48">
        <v>2401</v>
      </c>
      <c r="BX15" s="48"/>
      <c r="BY15" s="48"/>
      <c r="BZ15" s="48"/>
      <c r="CA15" s="48"/>
      <c r="CB15" s="48">
        <v>315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2176</v>
      </c>
      <c r="BN16" s="48"/>
      <c r="BO16" s="48"/>
      <c r="BP16" s="48"/>
      <c r="BQ16" s="48"/>
      <c r="BR16" s="48">
        <v>442</v>
      </c>
      <c r="BS16" s="48"/>
      <c r="BT16" s="48"/>
      <c r="BU16" s="48"/>
      <c r="BV16" s="48"/>
      <c r="BW16" s="48">
        <v>1019</v>
      </c>
      <c r="BX16" s="48"/>
      <c r="BY16" s="48"/>
      <c r="BZ16" s="48"/>
      <c r="CA16" s="48"/>
      <c r="CB16" s="48">
        <v>139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1255</v>
      </c>
      <c r="BN17" s="67"/>
      <c r="BO17" s="67"/>
      <c r="BP17" s="67"/>
      <c r="BQ17" s="67"/>
      <c r="BR17" s="67">
        <v>289</v>
      </c>
      <c r="BS17" s="67"/>
      <c r="BT17" s="67"/>
      <c r="BU17" s="67"/>
      <c r="BV17" s="67"/>
      <c r="BW17" s="67">
        <v>522</v>
      </c>
      <c r="BX17" s="67"/>
      <c r="BY17" s="67"/>
      <c r="BZ17" s="67"/>
      <c r="CA17" s="67"/>
      <c r="CB17" s="67">
        <v>119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</v>
      </c>
      <c r="G54" s="28"/>
      <c r="H54" s="28"/>
      <c r="I54" s="28"/>
      <c r="J54" s="28">
        <f>BR6</f>
        <v>0</v>
      </c>
      <c r="K54" s="28"/>
      <c r="L54" s="28"/>
      <c r="M54" s="28"/>
      <c r="N54" s="90">
        <f t="shared" ref="N54:N61" si="2">IFERROR(J54/F54,0)</f>
        <v>0</v>
      </c>
      <c r="O54" s="91"/>
      <c r="P54" s="91"/>
      <c r="Q54" s="92"/>
      <c r="R54" s="28">
        <f>BW6</f>
        <v>6</v>
      </c>
      <c r="S54" s="28"/>
      <c r="T54" s="28"/>
      <c r="U54" s="28"/>
      <c r="V54" s="28">
        <f>CB6</f>
        <v>0</v>
      </c>
      <c r="W54" s="28"/>
      <c r="X54" s="28"/>
      <c r="Y54" s="28"/>
      <c r="Z54" s="90">
        <f t="shared" ref="Z54:Z61" si="3">IFERROR(V54/R54,0)</f>
        <v>0</v>
      </c>
      <c r="AA54" s="91"/>
      <c r="AB54" s="91"/>
      <c r="AC54" s="92"/>
      <c r="AD54" s="28">
        <f t="shared" ref="AD54:AD60" si="4">F54+R54</f>
        <v>7</v>
      </c>
      <c r="AE54" s="28"/>
      <c r="AF54" s="28"/>
      <c r="AG54" s="28"/>
      <c r="AH54" s="28">
        <f t="shared" ref="AH54:AH60" si="5">J54+V54</f>
        <v>0</v>
      </c>
      <c r="AI54" s="28"/>
      <c r="AJ54" s="28"/>
      <c r="AK54" s="28"/>
      <c r="AL54" s="90">
        <f t="shared" ref="AL54:AL61" si="6">IFERROR(AH54/AD54,0)</f>
        <v>0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</v>
      </c>
      <c r="AX54" s="33"/>
      <c r="AY54" s="33"/>
      <c r="AZ54" s="33"/>
      <c r="BA54" s="34"/>
      <c r="BB54" s="32">
        <f t="shared" ref="BB54:BB61" si="8">Z54</f>
        <v>0</v>
      </c>
      <c r="BC54" s="33"/>
      <c r="BD54" s="33"/>
      <c r="BE54" s="33"/>
      <c r="BF54" s="34"/>
      <c r="BG54" s="32">
        <f t="shared" ref="BG54:BG61" si="9">AL54</f>
        <v>0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719</v>
      </c>
      <c r="G55" s="39"/>
      <c r="H55" s="39"/>
      <c r="I55" s="39"/>
      <c r="J55" s="39">
        <f>SUM(BR7:BV8)</f>
        <v>12</v>
      </c>
      <c r="K55" s="39"/>
      <c r="L55" s="39"/>
      <c r="M55" s="39"/>
      <c r="N55" s="96">
        <f t="shared" si="2"/>
        <v>1.6689847009735744E-2</v>
      </c>
      <c r="O55" s="97"/>
      <c r="P55" s="97"/>
      <c r="Q55" s="98"/>
      <c r="R55" s="39">
        <f>SUM(BW7:CA8)</f>
        <v>1038</v>
      </c>
      <c r="S55" s="39"/>
      <c r="T55" s="39"/>
      <c r="U55" s="39"/>
      <c r="V55" s="39">
        <f>SUM(CB7:CF8)</f>
        <v>5</v>
      </c>
      <c r="W55" s="39"/>
      <c r="X55" s="39"/>
      <c r="Y55" s="39"/>
      <c r="Z55" s="96">
        <f t="shared" si="3"/>
        <v>4.8169556840077067E-3</v>
      </c>
      <c r="AA55" s="97"/>
      <c r="AB55" s="97"/>
      <c r="AC55" s="98"/>
      <c r="AD55" s="39">
        <f t="shared" si="4"/>
        <v>1757</v>
      </c>
      <c r="AE55" s="39"/>
      <c r="AF55" s="39"/>
      <c r="AG55" s="39"/>
      <c r="AH55" s="39">
        <f t="shared" si="5"/>
        <v>17</v>
      </c>
      <c r="AI55" s="39"/>
      <c r="AJ55" s="39"/>
      <c r="AK55" s="39"/>
      <c r="AL55" s="96">
        <f t="shared" si="6"/>
        <v>9.6755833807626642E-3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1.6689847009735744E-2</v>
      </c>
      <c r="AX55" s="44"/>
      <c r="AY55" s="44"/>
      <c r="AZ55" s="44"/>
      <c r="BA55" s="45"/>
      <c r="BB55" s="43">
        <f t="shared" si="8"/>
        <v>4.8169556840077067E-3</v>
      </c>
      <c r="BC55" s="44"/>
      <c r="BD55" s="44"/>
      <c r="BE55" s="44"/>
      <c r="BF55" s="45"/>
      <c r="BG55" s="43">
        <f t="shared" si="9"/>
        <v>9.6755833807626642E-3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4559</v>
      </c>
      <c r="G56" s="39"/>
      <c r="H56" s="39"/>
      <c r="I56" s="39"/>
      <c r="J56" s="39">
        <f>SUM(BR9:BV10)</f>
        <v>160</v>
      </c>
      <c r="K56" s="39"/>
      <c r="L56" s="39"/>
      <c r="M56" s="39"/>
      <c r="N56" s="96">
        <f t="shared" si="2"/>
        <v>3.5095415661329239E-2</v>
      </c>
      <c r="O56" s="97"/>
      <c r="P56" s="97"/>
      <c r="Q56" s="98"/>
      <c r="R56" s="39">
        <f>SUM(BW9:CA10)</f>
        <v>4456</v>
      </c>
      <c r="S56" s="39"/>
      <c r="T56" s="39"/>
      <c r="U56" s="39"/>
      <c r="V56" s="39">
        <f>SUM(CB9:CF10)</f>
        <v>86</v>
      </c>
      <c r="W56" s="39"/>
      <c r="X56" s="39"/>
      <c r="Y56" s="39"/>
      <c r="Z56" s="96">
        <f t="shared" si="3"/>
        <v>1.9299820466786355E-2</v>
      </c>
      <c r="AA56" s="97"/>
      <c r="AB56" s="97"/>
      <c r="AC56" s="98"/>
      <c r="AD56" s="39">
        <f t="shared" si="4"/>
        <v>9015</v>
      </c>
      <c r="AE56" s="39"/>
      <c r="AF56" s="39"/>
      <c r="AG56" s="39"/>
      <c r="AH56" s="39">
        <f t="shared" si="5"/>
        <v>246</v>
      </c>
      <c r="AI56" s="39"/>
      <c r="AJ56" s="39"/>
      <c r="AK56" s="39"/>
      <c r="AL56" s="96">
        <f t="shared" si="6"/>
        <v>2.7287853577371048E-2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3.5095415661329239E-2</v>
      </c>
      <c r="AX56" s="44"/>
      <c r="AY56" s="44"/>
      <c r="AZ56" s="44"/>
      <c r="BA56" s="45"/>
      <c r="BB56" s="43">
        <f t="shared" si="8"/>
        <v>1.9299820466786355E-2</v>
      </c>
      <c r="BC56" s="44"/>
      <c r="BD56" s="44"/>
      <c r="BE56" s="44"/>
      <c r="BF56" s="45"/>
      <c r="BG56" s="43">
        <f t="shared" si="9"/>
        <v>2.7287853577371048E-2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11438</v>
      </c>
      <c r="G57" s="39"/>
      <c r="H57" s="39"/>
      <c r="I57" s="39"/>
      <c r="J57" s="39">
        <f>SUM(BR11:BV12)</f>
        <v>729</v>
      </c>
      <c r="K57" s="39"/>
      <c r="L57" s="39"/>
      <c r="M57" s="39"/>
      <c r="N57" s="96">
        <f t="shared" si="2"/>
        <v>6.3734918692079034E-2</v>
      </c>
      <c r="O57" s="97"/>
      <c r="P57" s="97"/>
      <c r="Q57" s="98"/>
      <c r="R57" s="39">
        <f>SUM(BW11:CA12)</f>
        <v>9190</v>
      </c>
      <c r="S57" s="39"/>
      <c r="T57" s="39"/>
      <c r="U57" s="39"/>
      <c r="V57" s="39">
        <f>SUM(CB11:CF12)</f>
        <v>342</v>
      </c>
      <c r="W57" s="39"/>
      <c r="X57" s="39"/>
      <c r="Y57" s="39"/>
      <c r="Z57" s="96">
        <f t="shared" si="3"/>
        <v>3.721436343852013E-2</v>
      </c>
      <c r="AA57" s="97"/>
      <c r="AB57" s="97"/>
      <c r="AC57" s="98"/>
      <c r="AD57" s="39">
        <f t="shared" si="4"/>
        <v>20628</v>
      </c>
      <c r="AE57" s="39"/>
      <c r="AF57" s="39"/>
      <c r="AG57" s="39"/>
      <c r="AH57" s="39">
        <f t="shared" si="5"/>
        <v>1071</v>
      </c>
      <c r="AI57" s="39"/>
      <c r="AJ57" s="39"/>
      <c r="AK57" s="39"/>
      <c r="AL57" s="96">
        <f t="shared" si="6"/>
        <v>5.1919720767888304E-2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6.3734918692079034E-2</v>
      </c>
      <c r="AX57" s="44"/>
      <c r="AY57" s="44"/>
      <c r="AZ57" s="44"/>
      <c r="BA57" s="45"/>
      <c r="BB57" s="43">
        <f t="shared" si="8"/>
        <v>3.721436343852013E-2</v>
      </c>
      <c r="BC57" s="44"/>
      <c r="BD57" s="44"/>
      <c r="BE57" s="44"/>
      <c r="BF57" s="45"/>
      <c r="BG57" s="43">
        <f t="shared" si="9"/>
        <v>5.1919720767888304E-2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11878</v>
      </c>
      <c r="G58" s="39"/>
      <c r="H58" s="39"/>
      <c r="I58" s="39"/>
      <c r="J58" s="39">
        <f>SUM(BR13:BV14)</f>
        <v>1312</v>
      </c>
      <c r="K58" s="39"/>
      <c r="L58" s="39"/>
      <c r="M58" s="39"/>
      <c r="N58" s="96">
        <f t="shared" si="2"/>
        <v>0.11045630577538307</v>
      </c>
      <c r="O58" s="97"/>
      <c r="P58" s="97"/>
      <c r="Q58" s="98"/>
      <c r="R58" s="39">
        <f>SUM(BW13:CA14)</f>
        <v>8789</v>
      </c>
      <c r="S58" s="39"/>
      <c r="T58" s="39"/>
      <c r="U58" s="39"/>
      <c r="V58" s="39">
        <f>SUM(CB13:CF14)</f>
        <v>669</v>
      </c>
      <c r="W58" s="39"/>
      <c r="X58" s="39"/>
      <c r="Y58" s="39"/>
      <c r="Z58" s="96">
        <f t="shared" si="3"/>
        <v>7.6117874615997269E-2</v>
      </c>
      <c r="AA58" s="97"/>
      <c r="AB58" s="97"/>
      <c r="AC58" s="98"/>
      <c r="AD58" s="39">
        <f t="shared" si="4"/>
        <v>20667</v>
      </c>
      <c r="AE58" s="39"/>
      <c r="AF58" s="39"/>
      <c r="AG58" s="39"/>
      <c r="AH58" s="39">
        <f t="shared" si="5"/>
        <v>1981</v>
      </c>
      <c r="AI58" s="39"/>
      <c r="AJ58" s="39"/>
      <c r="AK58" s="39"/>
      <c r="AL58" s="96">
        <f t="shared" si="6"/>
        <v>9.5853292688827599E-2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0.11045630577538307</v>
      </c>
      <c r="AX58" s="44"/>
      <c r="AY58" s="44"/>
      <c r="AZ58" s="44"/>
      <c r="BA58" s="45"/>
      <c r="BB58" s="43">
        <f t="shared" si="8"/>
        <v>7.6117874615997269E-2</v>
      </c>
      <c r="BC58" s="44"/>
      <c r="BD58" s="44"/>
      <c r="BE58" s="44"/>
      <c r="BF58" s="45"/>
      <c r="BG58" s="43">
        <f t="shared" si="9"/>
        <v>9.5853292688827599E-2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6526</v>
      </c>
      <c r="G59" s="39"/>
      <c r="H59" s="39"/>
      <c r="I59" s="39"/>
      <c r="J59" s="39">
        <f>SUM(BR15:BV16)</f>
        <v>1166</v>
      </c>
      <c r="K59" s="39"/>
      <c r="L59" s="39"/>
      <c r="M59" s="39"/>
      <c r="N59" s="96">
        <f t="shared" si="2"/>
        <v>0.1786699356420472</v>
      </c>
      <c r="O59" s="97"/>
      <c r="P59" s="97"/>
      <c r="Q59" s="98"/>
      <c r="R59" s="39">
        <f>SUM(BW15:CA16)</f>
        <v>3420</v>
      </c>
      <c r="S59" s="39"/>
      <c r="T59" s="39"/>
      <c r="U59" s="39"/>
      <c r="V59" s="39">
        <f>SUM(CB15:CF16)</f>
        <v>454</v>
      </c>
      <c r="W59" s="39"/>
      <c r="X59" s="39"/>
      <c r="Y59" s="39"/>
      <c r="Z59" s="96">
        <f t="shared" si="3"/>
        <v>0.13274853801169589</v>
      </c>
      <c r="AA59" s="97"/>
      <c r="AB59" s="97"/>
      <c r="AC59" s="98"/>
      <c r="AD59" s="39">
        <f t="shared" si="4"/>
        <v>9946</v>
      </c>
      <c r="AE59" s="39"/>
      <c r="AF59" s="39"/>
      <c r="AG59" s="39"/>
      <c r="AH59" s="39">
        <f t="shared" si="5"/>
        <v>1620</v>
      </c>
      <c r="AI59" s="39"/>
      <c r="AJ59" s="39"/>
      <c r="AK59" s="39"/>
      <c r="AL59" s="96">
        <f t="shared" si="6"/>
        <v>0.1628795495676654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0.1786699356420472</v>
      </c>
      <c r="AX59" s="44"/>
      <c r="AY59" s="44"/>
      <c r="AZ59" s="44"/>
      <c r="BA59" s="45"/>
      <c r="BB59" s="43">
        <f t="shared" si="8"/>
        <v>0.13274853801169589</v>
      </c>
      <c r="BC59" s="44"/>
      <c r="BD59" s="44"/>
      <c r="BE59" s="44"/>
      <c r="BF59" s="45"/>
      <c r="BG59" s="43">
        <f t="shared" si="9"/>
        <v>0.1628795495676654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1255</v>
      </c>
      <c r="G60" s="50"/>
      <c r="H60" s="50"/>
      <c r="I60" s="50"/>
      <c r="J60" s="50">
        <f>BR17</f>
        <v>289</v>
      </c>
      <c r="K60" s="50"/>
      <c r="L60" s="50"/>
      <c r="M60" s="50"/>
      <c r="N60" s="102">
        <f t="shared" si="2"/>
        <v>0.23027888446215139</v>
      </c>
      <c r="O60" s="103"/>
      <c r="P60" s="103"/>
      <c r="Q60" s="104"/>
      <c r="R60" s="50">
        <f>BW17</f>
        <v>522</v>
      </c>
      <c r="S60" s="50"/>
      <c r="T60" s="50"/>
      <c r="U60" s="50"/>
      <c r="V60" s="50">
        <f>CB17</f>
        <v>119</v>
      </c>
      <c r="W60" s="50"/>
      <c r="X60" s="50"/>
      <c r="Y60" s="50"/>
      <c r="Z60" s="102">
        <f t="shared" si="3"/>
        <v>0.22796934865900384</v>
      </c>
      <c r="AA60" s="103"/>
      <c r="AB60" s="103"/>
      <c r="AC60" s="104"/>
      <c r="AD60" s="50">
        <f t="shared" si="4"/>
        <v>1777</v>
      </c>
      <c r="AE60" s="50"/>
      <c r="AF60" s="50"/>
      <c r="AG60" s="50"/>
      <c r="AH60" s="50">
        <f t="shared" si="5"/>
        <v>408</v>
      </c>
      <c r="AI60" s="50"/>
      <c r="AJ60" s="50"/>
      <c r="AK60" s="50"/>
      <c r="AL60" s="102">
        <f t="shared" si="6"/>
        <v>0.22960045019696118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0.23027888446215139</v>
      </c>
      <c r="AX60" s="55"/>
      <c r="AY60" s="55"/>
      <c r="AZ60" s="55"/>
      <c r="BA60" s="56"/>
      <c r="BB60" s="54">
        <f t="shared" si="8"/>
        <v>0.22796934865900384</v>
      </c>
      <c r="BC60" s="55"/>
      <c r="BD60" s="55"/>
      <c r="BE60" s="55"/>
      <c r="BF60" s="56"/>
      <c r="BG60" s="54">
        <f t="shared" si="9"/>
        <v>0.22960045019696118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36376</v>
      </c>
      <c r="G61" s="58"/>
      <c r="H61" s="58"/>
      <c r="I61" s="58"/>
      <c r="J61" s="58">
        <f>SUM(J54:M60)</f>
        <v>3668</v>
      </c>
      <c r="K61" s="58"/>
      <c r="L61" s="58"/>
      <c r="M61" s="58"/>
      <c r="N61" s="62">
        <f t="shared" si="2"/>
        <v>0.10083571585660875</v>
      </c>
      <c r="O61" s="63"/>
      <c r="P61" s="63"/>
      <c r="Q61" s="64"/>
      <c r="R61" s="58">
        <f>SUM(R54:U60)</f>
        <v>27421</v>
      </c>
      <c r="S61" s="58"/>
      <c r="T61" s="58"/>
      <c r="U61" s="58"/>
      <c r="V61" s="58">
        <f>SUM(V54:Y60)</f>
        <v>1675</v>
      </c>
      <c r="W61" s="58"/>
      <c r="X61" s="58"/>
      <c r="Y61" s="58"/>
      <c r="Z61" s="62">
        <f t="shared" si="3"/>
        <v>6.1084570219904454E-2</v>
      </c>
      <c r="AA61" s="63"/>
      <c r="AB61" s="63"/>
      <c r="AC61" s="64"/>
      <c r="AD61" s="58">
        <f>SUM(AD54:AG60)</f>
        <v>63797</v>
      </c>
      <c r="AE61" s="58"/>
      <c r="AF61" s="58"/>
      <c r="AG61" s="58"/>
      <c r="AH61" s="58">
        <f>SUM(AH54:AK60)</f>
        <v>5343</v>
      </c>
      <c r="AI61" s="58"/>
      <c r="AJ61" s="58"/>
      <c r="AK61" s="58"/>
      <c r="AL61" s="62">
        <f t="shared" si="6"/>
        <v>8.3750019593397812E-2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0.10083571585660875</v>
      </c>
      <c r="AX61" s="63"/>
      <c r="AY61" s="63"/>
      <c r="AZ61" s="63"/>
      <c r="BA61" s="64"/>
      <c r="BB61" s="62">
        <f t="shared" si="8"/>
        <v>6.1084570219904454E-2</v>
      </c>
      <c r="BC61" s="63"/>
      <c r="BD61" s="63"/>
      <c r="BE61" s="63"/>
      <c r="BF61" s="64"/>
      <c r="BG61" s="62">
        <f t="shared" si="9"/>
        <v>8.3750019593397812E-2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065E1-0A87-4CA6-A1C9-6D75C6739EE5}">
  <sheetPr codeName="Sheet10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1901</v>
      </c>
      <c r="J6" s="28"/>
      <c r="K6" s="28"/>
      <c r="L6" s="28"/>
      <c r="M6" s="28"/>
      <c r="N6" s="28">
        <f>SUM(BR6,CB6)</f>
        <v>14</v>
      </c>
      <c r="O6" s="28"/>
      <c r="P6" s="28"/>
      <c r="Q6" s="28"/>
      <c r="R6" s="28"/>
      <c r="S6" s="29">
        <f t="shared" ref="S6:S13" si="0">IFERROR(N6/I6,0)</f>
        <v>7.3645449763282481E-3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7.3645449763282481E-3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1112</v>
      </c>
      <c r="BN6" s="37"/>
      <c r="BO6" s="37"/>
      <c r="BP6" s="37"/>
      <c r="BQ6" s="37"/>
      <c r="BR6" s="37">
        <v>9</v>
      </c>
      <c r="BS6" s="37"/>
      <c r="BT6" s="37"/>
      <c r="BU6" s="37"/>
      <c r="BV6" s="37"/>
      <c r="BW6" s="37">
        <v>789</v>
      </c>
      <c r="BX6" s="37"/>
      <c r="BY6" s="37"/>
      <c r="BZ6" s="37"/>
      <c r="CA6" s="37"/>
      <c r="CB6" s="37">
        <v>5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60009</v>
      </c>
      <c r="J7" s="39"/>
      <c r="K7" s="39"/>
      <c r="L7" s="39"/>
      <c r="M7" s="39"/>
      <c r="N7" s="39">
        <f>SUM(BR7:BV8,CB7:CF8)</f>
        <v>1094</v>
      </c>
      <c r="O7" s="39"/>
      <c r="P7" s="39"/>
      <c r="Q7" s="39"/>
      <c r="R7" s="39"/>
      <c r="S7" s="40">
        <f t="shared" si="0"/>
        <v>1.8230598743521804E-2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1.8230598743521804E-2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9825</v>
      </c>
      <c r="BN7" s="48"/>
      <c r="BO7" s="48"/>
      <c r="BP7" s="48"/>
      <c r="BQ7" s="48"/>
      <c r="BR7" s="48">
        <v>143</v>
      </c>
      <c r="BS7" s="48"/>
      <c r="BT7" s="48"/>
      <c r="BU7" s="48"/>
      <c r="BV7" s="48"/>
      <c r="BW7" s="48">
        <v>10524</v>
      </c>
      <c r="BX7" s="48"/>
      <c r="BY7" s="48"/>
      <c r="BZ7" s="48"/>
      <c r="CA7" s="48"/>
      <c r="CB7" s="48">
        <v>148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66876</v>
      </c>
      <c r="J8" s="39"/>
      <c r="K8" s="39"/>
      <c r="L8" s="39"/>
      <c r="M8" s="39"/>
      <c r="N8" s="39">
        <f>SUM(BR9:BV10,CB9:CF10)</f>
        <v>3095</v>
      </c>
      <c r="O8" s="39"/>
      <c r="P8" s="39"/>
      <c r="Q8" s="39"/>
      <c r="R8" s="39"/>
      <c r="S8" s="40">
        <f t="shared" si="0"/>
        <v>4.6279681799150665E-2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4.6279681799150665E-2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19727</v>
      </c>
      <c r="BN8" s="48"/>
      <c r="BO8" s="48"/>
      <c r="BP8" s="48"/>
      <c r="BQ8" s="48"/>
      <c r="BR8" s="48">
        <v>500</v>
      </c>
      <c r="BS8" s="48"/>
      <c r="BT8" s="48"/>
      <c r="BU8" s="48"/>
      <c r="BV8" s="48"/>
      <c r="BW8" s="48">
        <v>19933</v>
      </c>
      <c r="BX8" s="48"/>
      <c r="BY8" s="48"/>
      <c r="BZ8" s="48"/>
      <c r="CA8" s="48"/>
      <c r="CB8" s="48">
        <v>303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62670</v>
      </c>
      <c r="J9" s="39"/>
      <c r="K9" s="39"/>
      <c r="L9" s="39"/>
      <c r="M9" s="39"/>
      <c r="N9" s="39">
        <f>SUM(BR11:BV12,CB11:CF12)</f>
        <v>7122</v>
      </c>
      <c r="O9" s="39"/>
      <c r="P9" s="39"/>
      <c r="Q9" s="39"/>
      <c r="R9" s="39"/>
      <c r="S9" s="40">
        <f t="shared" si="0"/>
        <v>0.11364289133556725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0.11364289133556725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19101</v>
      </c>
      <c r="BN9" s="48"/>
      <c r="BO9" s="48"/>
      <c r="BP9" s="48"/>
      <c r="BQ9" s="48"/>
      <c r="BR9" s="48">
        <v>808</v>
      </c>
      <c r="BS9" s="48"/>
      <c r="BT9" s="48"/>
      <c r="BU9" s="48"/>
      <c r="BV9" s="48"/>
      <c r="BW9" s="48">
        <v>16446</v>
      </c>
      <c r="BX9" s="48"/>
      <c r="BY9" s="48"/>
      <c r="BZ9" s="48"/>
      <c r="CA9" s="48"/>
      <c r="CB9" s="48">
        <v>364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61123</v>
      </c>
      <c r="J10" s="39"/>
      <c r="K10" s="39"/>
      <c r="L10" s="39"/>
      <c r="M10" s="39"/>
      <c r="N10" s="39">
        <f>SUM(BR13:BV14,CB13:CF14)</f>
        <v>13347</v>
      </c>
      <c r="O10" s="39"/>
      <c r="P10" s="39"/>
      <c r="Q10" s="39"/>
      <c r="R10" s="39"/>
      <c r="S10" s="40">
        <f t="shared" si="0"/>
        <v>0.21836297302161217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0.21836297302161217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17641</v>
      </c>
      <c r="BN10" s="48"/>
      <c r="BO10" s="48"/>
      <c r="BP10" s="48"/>
      <c r="BQ10" s="48"/>
      <c r="BR10" s="48">
        <v>1405</v>
      </c>
      <c r="BS10" s="48"/>
      <c r="BT10" s="48"/>
      <c r="BU10" s="48"/>
      <c r="BV10" s="48"/>
      <c r="BW10" s="48">
        <v>13688</v>
      </c>
      <c r="BX10" s="48"/>
      <c r="BY10" s="48"/>
      <c r="BZ10" s="48"/>
      <c r="CA10" s="48"/>
      <c r="CB10" s="48">
        <v>518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31923</v>
      </c>
      <c r="J11" s="39"/>
      <c r="K11" s="39"/>
      <c r="L11" s="39"/>
      <c r="M11" s="39"/>
      <c r="N11" s="39">
        <f>SUM(BR15:BV16,CB15:CF16)</f>
        <v>10338</v>
      </c>
      <c r="O11" s="39"/>
      <c r="P11" s="39"/>
      <c r="Q11" s="39"/>
      <c r="R11" s="39"/>
      <c r="S11" s="40">
        <f t="shared" si="0"/>
        <v>0.32384174419697398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0.32384174419697398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16955</v>
      </c>
      <c r="BN11" s="48"/>
      <c r="BO11" s="48"/>
      <c r="BP11" s="48"/>
      <c r="BQ11" s="48"/>
      <c r="BR11" s="48">
        <v>2065</v>
      </c>
      <c r="BS11" s="48"/>
      <c r="BT11" s="48"/>
      <c r="BU11" s="48"/>
      <c r="BV11" s="48"/>
      <c r="BW11" s="48">
        <v>13123</v>
      </c>
      <c r="BX11" s="48"/>
      <c r="BY11" s="48"/>
      <c r="BZ11" s="48"/>
      <c r="CA11" s="48"/>
      <c r="CB11" s="48">
        <v>697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7693</v>
      </c>
      <c r="J12" s="50"/>
      <c r="K12" s="50"/>
      <c r="L12" s="50"/>
      <c r="M12" s="50"/>
      <c r="N12" s="50">
        <f>SUM(BR17,CB17)</f>
        <v>3110</v>
      </c>
      <c r="O12" s="50"/>
      <c r="P12" s="50"/>
      <c r="Q12" s="50"/>
      <c r="R12" s="50"/>
      <c r="S12" s="51">
        <f t="shared" si="0"/>
        <v>0.40426361627453528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0.40426361627453528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18892</v>
      </c>
      <c r="BN12" s="48"/>
      <c r="BO12" s="48"/>
      <c r="BP12" s="48"/>
      <c r="BQ12" s="48"/>
      <c r="BR12" s="48">
        <v>3365</v>
      </c>
      <c r="BS12" s="48"/>
      <c r="BT12" s="48"/>
      <c r="BU12" s="48"/>
      <c r="BV12" s="48"/>
      <c r="BW12" s="48">
        <v>13700</v>
      </c>
      <c r="BX12" s="48"/>
      <c r="BY12" s="48"/>
      <c r="BZ12" s="48"/>
      <c r="CA12" s="48"/>
      <c r="CB12" s="48">
        <v>995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292195</v>
      </c>
      <c r="J13" s="58"/>
      <c r="K13" s="58"/>
      <c r="L13" s="58"/>
      <c r="M13" s="58"/>
      <c r="N13" s="58">
        <f>SUM(N6:N12)</f>
        <v>38120</v>
      </c>
      <c r="O13" s="58"/>
      <c r="P13" s="58"/>
      <c r="Q13" s="58"/>
      <c r="R13" s="58"/>
      <c r="S13" s="59">
        <f t="shared" si="0"/>
        <v>0.13046082239600268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0.13046082239600268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19295</v>
      </c>
      <c r="BN13" s="48"/>
      <c r="BO13" s="48"/>
      <c r="BP13" s="48"/>
      <c r="BQ13" s="48"/>
      <c r="BR13" s="48">
        <v>4659</v>
      </c>
      <c r="BS13" s="48"/>
      <c r="BT13" s="48"/>
      <c r="BU13" s="48"/>
      <c r="BV13" s="48"/>
      <c r="BW13" s="48">
        <v>14128</v>
      </c>
      <c r="BX13" s="48"/>
      <c r="BY13" s="48"/>
      <c r="BZ13" s="48"/>
      <c r="CA13" s="48"/>
      <c r="CB13" s="48">
        <v>1671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16636</v>
      </c>
      <c r="BN14" s="48"/>
      <c r="BO14" s="48"/>
      <c r="BP14" s="48"/>
      <c r="BQ14" s="48"/>
      <c r="BR14" s="48">
        <v>5108</v>
      </c>
      <c r="BS14" s="48"/>
      <c r="BT14" s="48"/>
      <c r="BU14" s="48"/>
      <c r="BV14" s="48"/>
      <c r="BW14" s="48">
        <v>11064</v>
      </c>
      <c r="BX14" s="48"/>
      <c r="BY14" s="48"/>
      <c r="BZ14" s="48"/>
      <c r="CA14" s="48"/>
      <c r="CB14" s="48">
        <v>1909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13722</v>
      </c>
      <c r="BN15" s="48"/>
      <c r="BO15" s="48"/>
      <c r="BP15" s="48"/>
      <c r="BQ15" s="48"/>
      <c r="BR15" s="48">
        <v>4934</v>
      </c>
      <c r="BS15" s="48"/>
      <c r="BT15" s="48"/>
      <c r="BU15" s="48"/>
      <c r="BV15" s="48"/>
      <c r="BW15" s="48">
        <v>7068</v>
      </c>
      <c r="BX15" s="48"/>
      <c r="BY15" s="48"/>
      <c r="BZ15" s="48"/>
      <c r="CA15" s="48"/>
      <c r="CB15" s="48">
        <v>1511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7730</v>
      </c>
      <c r="BN16" s="48"/>
      <c r="BO16" s="48"/>
      <c r="BP16" s="48"/>
      <c r="BQ16" s="48"/>
      <c r="BR16" s="48">
        <v>3072</v>
      </c>
      <c r="BS16" s="48"/>
      <c r="BT16" s="48"/>
      <c r="BU16" s="48"/>
      <c r="BV16" s="48"/>
      <c r="BW16" s="48">
        <v>3403</v>
      </c>
      <c r="BX16" s="48"/>
      <c r="BY16" s="48"/>
      <c r="BZ16" s="48"/>
      <c r="CA16" s="48"/>
      <c r="CB16" s="48">
        <v>821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5572</v>
      </c>
      <c r="BN17" s="67"/>
      <c r="BO17" s="67"/>
      <c r="BP17" s="67"/>
      <c r="BQ17" s="67"/>
      <c r="BR17" s="67">
        <v>2495</v>
      </c>
      <c r="BS17" s="67"/>
      <c r="BT17" s="67"/>
      <c r="BU17" s="67"/>
      <c r="BV17" s="67"/>
      <c r="BW17" s="67">
        <v>2121</v>
      </c>
      <c r="BX17" s="67"/>
      <c r="BY17" s="67"/>
      <c r="BZ17" s="67"/>
      <c r="CA17" s="67"/>
      <c r="CB17" s="67">
        <v>615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1112</v>
      </c>
      <c r="G54" s="28"/>
      <c r="H54" s="28"/>
      <c r="I54" s="28"/>
      <c r="J54" s="28">
        <f>BR6</f>
        <v>9</v>
      </c>
      <c r="K54" s="28"/>
      <c r="L54" s="28"/>
      <c r="M54" s="28"/>
      <c r="N54" s="90">
        <f t="shared" ref="N54:N61" si="2">IFERROR(J54/F54,0)</f>
        <v>8.0935251798561151E-3</v>
      </c>
      <c r="O54" s="91"/>
      <c r="P54" s="91"/>
      <c r="Q54" s="92"/>
      <c r="R54" s="28">
        <f>BW6</f>
        <v>789</v>
      </c>
      <c r="S54" s="28"/>
      <c r="T54" s="28"/>
      <c r="U54" s="28"/>
      <c r="V54" s="28">
        <f>CB6</f>
        <v>5</v>
      </c>
      <c r="W54" s="28"/>
      <c r="X54" s="28"/>
      <c r="Y54" s="28"/>
      <c r="Z54" s="90">
        <f t="shared" ref="Z54:Z61" si="3">IFERROR(V54/R54,0)</f>
        <v>6.3371356147021544E-3</v>
      </c>
      <c r="AA54" s="91"/>
      <c r="AB54" s="91"/>
      <c r="AC54" s="92"/>
      <c r="AD54" s="28">
        <f t="shared" ref="AD54:AD60" si="4">F54+R54</f>
        <v>1901</v>
      </c>
      <c r="AE54" s="28"/>
      <c r="AF54" s="28"/>
      <c r="AG54" s="28"/>
      <c r="AH54" s="28">
        <f t="shared" ref="AH54:AH60" si="5">J54+V54</f>
        <v>14</v>
      </c>
      <c r="AI54" s="28"/>
      <c r="AJ54" s="28"/>
      <c r="AK54" s="28"/>
      <c r="AL54" s="90">
        <f t="shared" ref="AL54:AL61" si="6">IFERROR(AH54/AD54,0)</f>
        <v>7.3645449763282481E-3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8.0935251798561151E-3</v>
      </c>
      <c r="AX54" s="33"/>
      <c r="AY54" s="33"/>
      <c r="AZ54" s="33"/>
      <c r="BA54" s="34"/>
      <c r="BB54" s="32">
        <f t="shared" ref="BB54:BB61" si="8">Z54</f>
        <v>6.3371356147021544E-3</v>
      </c>
      <c r="BC54" s="33"/>
      <c r="BD54" s="33"/>
      <c r="BE54" s="33"/>
      <c r="BF54" s="34"/>
      <c r="BG54" s="32">
        <f t="shared" ref="BG54:BG61" si="9">AL54</f>
        <v>7.3645449763282481E-3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29552</v>
      </c>
      <c r="G55" s="39"/>
      <c r="H55" s="39"/>
      <c r="I55" s="39"/>
      <c r="J55" s="39">
        <f>SUM(BR7:BV8)</f>
        <v>643</v>
      </c>
      <c r="K55" s="39"/>
      <c r="L55" s="39"/>
      <c r="M55" s="39"/>
      <c r="N55" s="96">
        <f t="shared" si="2"/>
        <v>2.1758256632376828E-2</v>
      </c>
      <c r="O55" s="97"/>
      <c r="P55" s="97"/>
      <c r="Q55" s="98"/>
      <c r="R55" s="39">
        <f>SUM(BW7:CA8)</f>
        <v>30457</v>
      </c>
      <c r="S55" s="39"/>
      <c r="T55" s="39"/>
      <c r="U55" s="39"/>
      <c r="V55" s="39">
        <f>SUM(CB7:CF8)</f>
        <v>451</v>
      </c>
      <c r="W55" s="39"/>
      <c r="X55" s="39"/>
      <c r="Y55" s="39"/>
      <c r="Z55" s="96">
        <f t="shared" si="3"/>
        <v>1.4807761762484814E-2</v>
      </c>
      <c r="AA55" s="97"/>
      <c r="AB55" s="97"/>
      <c r="AC55" s="98"/>
      <c r="AD55" s="39">
        <f t="shared" si="4"/>
        <v>60009</v>
      </c>
      <c r="AE55" s="39"/>
      <c r="AF55" s="39"/>
      <c r="AG55" s="39"/>
      <c r="AH55" s="39">
        <f t="shared" si="5"/>
        <v>1094</v>
      </c>
      <c r="AI55" s="39"/>
      <c r="AJ55" s="39"/>
      <c r="AK55" s="39"/>
      <c r="AL55" s="96">
        <f t="shared" si="6"/>
        <v>1.8230598743521804E-2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2.1758256632376828E-2</v>
      </c>
      <c r="AX55" s="44"/>
      <c r="AY55" s="44"/>
      <c r="AZ55" s="44"/>
      <c r="BA55" s="45"/>
      <c r="BB55" s="43">
        <f t="shared" si="8"/>
        <v>1.4807761762484814E-2</v>
      </c>
      <c r="BC55" s="44"/>
      <c r="BD55" s="44"/>
      <c r="BE55" s="44"/>
      <c r="BF55" s="45"/>
      <c r="BG55" s="43">
        <f t="shared" si="9"/>
        <v>1.8230598743521804E-2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36742</v>
      </c>
      <c r="G56" s="39"/>
      <c r="H56" s="39"/>
      <c r="I56" s="39"/>
      <c r="J56" s="39">
        <f>SUM(BR9:BV10)</f>
        <v>2213</v>
      </c>
      <c r="K56" s="39"/>
      <c r="L56" s="39"/>
      <c r="M56" s="39"/>
      <c r="N56" s="96">
        <f t="shared" si="2"/>
        <v>6.0230798541179034E-2</v>
      </c>
      <c r="O56" s="97"/>
      <c r="P56" s="97"/>
      <c r="Q56" s="98"/>
      <c r="R56" s="39">
        <f>SUM(BW9:CA10)</f>
        <v>30134</v>
      </c>
      <c r="S56" s="39"/>
      <c r="T56" s="39"/>
      <c r="U56" s="39"/>
      <c r="V56" s="39">
        <f>SUM(CB9:CF10)</f>
        <v>882</v>
      </c>
      <c r="W56" s="39"/>
      <c r="X56" s="39"/>
      <c r="Y56" s="39"/>
      <c r="Z56" s="96">
        <f t="shared" si="3"/>
        <v>2.9269263954337293E-2</v>
      </c>
      <c r="AA56" s="97"/>
      <c r="AB56" s="97"/>
      <c r="AC56" s="98"/>
      <c r="AD56" s="39">
        <f t="shared" si="4"/>
        <v>66876</v>
      </c>
      <c r="AE56" s="39"/>
      <c r="AF56" s="39"/>
      <c r="AG56" s="39"/>
      <c r="AH56" s="39">
        <f t="shared" si="5"/>
        <v>3095</v>
      </c>
      <c r="AI56" s="39"/>
      <c r="AJ56" s="39"/>
      <c r="AK56" s="39"/>
      <c r="AL56" s="96">
        <f t="shared" si="6"/>
        <v>4.6279681799150665E-2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6.0230798541179034E-2</v>
      </c>
      <c r="AX56" s="44"/>
      <c r="AY56" s="44"/>
      <c r="AZ56" s="44"/>
      <c r="BA56" s="45"/>
      <c r="BB56" s="43">
        <f t="shared" si="8"/>
        <v>2.9269263954337293E-2</v>
      </c>
      <c r="BC56" s="44"/>
      <c r="BD56" s="44"/>
      <c r="BE56" s="44"/>
      <c r="BF56" s="45"/>
      <c r="BG56" s="43">
        <f t="shared" si="9"/>
        <v>4.6279681799150665E-2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35847</v>
      </c>
      <c r="G57" s="39"/>
      <c r="H57" s="39"/>
      <c r="I57" s="39"/>
      <c r="J57" s="39">
        <f>SUM(BR11:BV12)</f>
        <v>5430</v>
      </c>
      <c r="K57" s="39"/>
      <c r="L57" s="39"/>
      <c r="M57" s="39"/>
      <c r="N57" s="96">
        <f t="shared" si="2"/>
        <v>0.15147711105531844</v>
      </c>
      <c r="O57" s="97"/>
      <c r="P57" s="97"/>
      <c r="Q57" s="98"/>
      <c r="R57" s="39">
        <f>SUM(BW11:CA12)</f>
        <v>26823</v>
      </c>
      <c r="S57" s="39"/>
      <c r="T57" s="39"/>
      <c r="U57" s="39"/>
      <c r="V57" s="39">
        <f>SUM(CB11:CF12)</f>
        <v>1692</v>
      </c>
      <c r="W57" s="39"/>
      <c r="X57" s="39"/>
      <c r="Y57" s="39"/>
      <c r="Z57" s="96">
        <f t="shared" si="3"/>
        <v>6.3080192372217875E-2</v>
      </c>
      <c r="AA57" s="97"/>
      <c r="AB57" s="97"/>
      <c r="AC57" s="98"/>
      <c r="AD57" s="39">
        <f t="shared" si="4"/>
        <v>62670</v>
      </c>
      <c r="AE57" s="39"/>
      <c r="AF57" s="39"/>
      <c r="AG57" s="39"/>
      <c r="AH57" s="39">
        <f t="shared" si="5"/>
        <v>7122</v>
      </c>
      <c r="AI57" s="39"/>
      <c r="AJ57" s="39"/>
      <c r="AK57" s="39"/>
      <c r="AL57" s="96">
        <f t="shared" si="6"/>
        <v>0.11364289133556725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0.15147711105531844</v>
      </c>
      <c r="AX57" s="44"/>
      <c r="AY57" s="44"/>
      <c r="AZ57" s="44"/>
      <c r="BA57" s="45"/>
      <c r="BB57" s="43">
        <f t="shared" si="8"/>
        <v>6.3080192372217875E-2</v>
      </c>
      <c r="BC57" s="44"/>
      <c r="BD57" s="44"/>
      <c r="BE57" s="44"/>
      <c r="BF57" s="45"/>
      <c r="BG57" s="43">
        <f t="shared" si="9"/>
        <v>0.11364289133556725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35931</v>
      </c>
      <c r="G58" s="39"/>
      <c r="H58" s="39"/>
      <c r="I58" s="39"/>
      <c r="J58" s="39">
        <f>SUM(BR13:BV14)</f>
        <v>9767</v>
      </c>
      <c r="K58" s="39"/>
      <c r="L58" s="39"/>
      <c r="M58" s="39"/>
      <c r="N58" s="96">
        <f t="shared" si="2"/>
        <v>0.27182655645542847</v>
      </c>
      <c r="O58" s="97"/>
      <c r="P58" s="97"/>
      <c r="Q58" s="98"/>
      <c r="R58" s="39">
        <f>SUM(BW13:CA14)</f>
        <v>25192</v>
      </c>
      <c r="S58" s="39"/>
      <c r="T58" s="39"/>
      <c r="U58" s="39"/>
      <c r="V58" s="39">
        <f>SUM(CB13:CF14)</f>
        <v>3580</v>
      </c>
      <c r="W58" s="39"/>
      <c r="X58" s="39"/>
      <c r="Y58" s="39"/>
      <c r="Z58" s="96">
        <f t="shared" si="3"/>
        <v>0.14210860590663701</v>
      </c>
      <c r="AA58" s="97"/>
      <c r="AB58" s="97"/>
      <c r="AC58" s="98"/>
      <c r="AD58" s="39">
        <f t="shared" si="4"/>
        <v>61123</v>
      </c>
      <c r="AE58" s="39"/>
      <c r="AF58" s="39"/>
      <c r="AG58" s="39"/>
      <c r="AH58" s="39">
        <f t="shared" si="5"/>
        <v>13347</v>
      </c>
      <c r="AI58" s="39"/>
      <c r="AJ58" s="39"/>
      <c r="AK58" s="39"/>
      <c r="AL58" s="96">
        <f t="shared" si="6"/>
        <v>0.21836297302161217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0.27182655645542847</v>
      </c>
      <c r="AX58" s="44"/>
      <c r="AY58" s="44"/>
      <c r="AZ58" s="44"/>
      <c r="BA58" s="45"/>
      <c r="BB58" s="43">
        <f t="shared" si="8"/>
        <v>0.14210860590663701</v>
      </c>
      <c r="BC58" s="44"/>
      <c r="BD58" s="44"/>
      <c r="BE58" s="44"/>
      <c r="BF58" s="45"/>
      <c r="BG58" s="43">
        <f t="shared" si="9"/>
        <v>0.21836297302161217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21452</v>
      </c>
      <c r="G59" s="39"/>
      <c r="H59" s="39"/>
      <c r="I59" s="39"/>
      <c r="J59" s="39">
        <f>SUM(BR15:BV16)</f>
        <v>8006</v>
      </c>
      <c r="K59" s="39"/>
      <c r="L59" s="39"/>
      <c r="M59" s="39"/>
      <c r="N59" s="96">
        <f t="shared" si="2"/>
        <v>0.37320529554353904</v>
      </c>
      <c r="O59" s="97"/>
      <c r="P59" s="97"/>
      <c r="Q59" s="98"/>
      <c r="R59" s="39">
        <f>SUM(BW15:CA16)</f>
        <v>10471</v>
      </c>
      <c r="S59" s="39"/>
      <c r="T59" s="39"/>
      <c r="U59" s="39"/>
      <c r="V59" s="39">
        <f>SUM(CB15:CF16)</f>
        <v>2332</v>
      </c>
      <c r="W59" s="39"/>
      <c r="X59" s="39"/>
      <c r="Y59" s="39"/>
      <c r="Z59" s="96">
        <f t="shared" si="3"/>
        <v>0.22271034285168562</v>
      </c>
      <c r="AA59" s="97"/>
      <c r="AB59" s="97"/>
      <c r="AC59" s="98"/>
      <c r="AD59" s="39">
        <f t="shared" si="4"/>
        <v>31923</v>
      </c>
      <c r="AE59" s="39"/>
      <c r="AF59" s="39"/>
      <c r="AG59" s="39"/>
      <c r="AH59" s="39">
        <f t="shared" si="5"/>
        <v>10338</v>
      </c>
      <c r="AI59" s="39"/>
      <c r="AJ59" s="39"/>
      <c r="AK59" s="39"/>
      <c r="AL59" s="96">
        <f t="shared" si="6"/>
        <v>0.32384174419697398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0.37320529554353904</v>
      </c>
      <c r="AX59" s="44"/>
      <c r="AY59" s="44"/>
      <c r="AZ59" s="44"/>
      <c r="BA59" s="45"/>
      <c r="BB59" s="43">
        <f t="shared" si="8"/>
        <v>0.22271034285168562</v>
      </c>
      <c r="BC59" s="44"/>
      <c r="BD59" s="44"/>
      <c r="BE59" s="44"/>
      <c r="BF59" s="45"/>
      <c r="BG59" s="43">
        <f t="shared" si="9"/>
        <v>0.32384174419697398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5572</v>
      </c>
      <c r="G60" s="50"/>
      <c r="H60" s="50"/>
      <c r="I60" s="50"/>
      <c r="J60" s="50">
        <f>BR17</f>
        <v>2495</v>
      </c>
      <c r="K60" s="50"/>
      <c r="L60" s="50"/>
      <c r="M60" s="50"/>
      <c r="N60" s="102">
        <f t="shared" si="2"/>
        <v>0.44777458722182339</v>
      </c>
      <c r="O60" s="103"/>
      <c r="P60" s="103"/>
      <c r="Q60" s="104"/>
      <c r="R60" s="50">
        <f>BW17</f>
        <v>2121</v>
      </c>
      <c r="S60" s="50"/>
      <c r="T60" s="50"/>
      <c r="U60" s="50"/>
      <c r="V60" s="50">
        <f>CB17</f>
        <v>615</v>
      </c>
      <c r="W60" s="50"/>
      <c r="X60" s="50"/>
      <c r="Y60" s="50"/>
      <c r="Z60" s="102">
        <f t="shared" si="3"/>
        <v>0.28995756718528998</v>
      </c>
      <c r="AA60" s="103"/>
      <c r="AB60" s="103"/>
      <c r="AC60" s="104"/>
      <c r="AD60" s="50">
        <f t="shared" si="4"/>
        <v>7693</v>
      </c>
      <c r="AE60" s="50"/>
      <c r="AF60" s="50"/>
      <c r="AG60" s="50"/>
      <c r="AH60" s="50">
        <f t="shared" si="5"/>
        <v>3110</v>
      </c>
      <c r="AI60" s="50"/>
      <c r="AJ60" s="50"/>
      <c r="AK60" s="50"/>
      <c r="AL60" s="102">
        <f t="shared" si="6"/>
        <v>0.40426361627453528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0.44777458722182339</v>
      </c>
      <c r="AX60" s="55"/>
      <c r="AY60" s="55"/>
      <c r="AZ60" s="55"/>
      <c r="BA60" s="56"/>
      <c r="BB60" s="54">
        <f t="shared" si="8"/>
        <v>0.28995756718528998</v>
      </c>
      <c r="BC60" s="55"/>
      <c r="BD60" s="55"/>
      <c r="BE60" s="55"/>
      <c r="BF60" s="56"/>
      <c r="BG60" s="54">
        <f t="shared" si="9"/>
        <v>0.40426361627453528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166208</v>
      </c>
      <c r="G61" s="58"/>
      <c r="H61" s="58"/>
      <c r="I61" s="58"/>
      <c r="J61" s="58">
        <f>SUM(J54:M60)</f>
        <v>28563</v>
      </c>
      <c r="K61" s="58"/>
      <c r="L61" s="58"/>
      <c r="M61" s="58"/>
      <c r="N61" s="62">
        <f t="shared" si="2"/>
        <v>0.17185093376973432</v>
      </c>
      <c r="O61" s="63"/>
      <c r="P61" s="63"/>
      <c r="Q61" s="64"/>
      <c r="R61" s="58">
        <f>SUM(R54:U60)</f>
        <v>125987</v>
      </c>
      <c r="S61" s="58"/>
      <c r="T61" s="58"/>
      <c r="U61" s="58"/>
      <c r="V61" s="58">
        <f>SUM(V54:Y60)</f>
        <v>9557</v>
      </c>
      <c r="W61" s="58"/>
      <c r="X61" s="58"/>
      <c r="Y61" s="58"/>
      <c r="Z61" s="62">
        <f t="shared" si="3"/>
        <v>7.585703286847055E-2</v>
      </c>
      <c r="AA61" s="63"/>
      <c r="AB61" s="63"/>
      <c r="AC61" s="64"/>
      <c r="AD61" s="58">
        <f>SUM(AD54:AG60)</f>
        <v>292195</v>
      </c>
      <c r="AE61" s="58"/>
      <c r="AF61" s="58"/>
      <c r="AG61" s="58"/>
      <c r="AH61" s="58">
        <f>SUM(AH54:AK60)</f>
        <v>38120</v>
      </c>
      <c r="AI61" s="58"/>
      <c r="AJ61" s="58"/>
      <c r="AK61" s="58"/>
      <c r="AL61" s="62">
        <f t="shared" si="6"/>
        <v>0.13046082239600268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0.17185093376973432</v>
      </c>
      <c r="AX61" s="63"/>
      <c r="AY61" s="63"/>
      <c r="AZ61" s="63"/>
      <c r="BA61" s="64"/>
      <c r="BB61" s="62">
        <f t="shared" si="8"/>
        <v>7.585703286847055E-2</v>
      </c>
      <c r="BC61" s="63"/>
      <c r="BD61" s="63"/>
      <c r="BE61" s="63"/>
      <c r="BF61" s="64"/>
      <c r="BG61" s="62">
        <f t="shared" si="9"/>
        <v>0.13046082239600268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DB54D-10A1-48DE-A4B1-41CB2D5D587C}">
  <sheetPr codeName="Sheet11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771</v>
      </c>
      <c r="J6" s="28"/>
      <c r="K6" s="28"/>
      <c r="L6" s="28"/>
      <c r="M6" s="28"/>
      <c r="N6" s="28">
        <f>SUM(BR6,CB6)</f>
        <v>95</v>
      </c>
      <c r="O6" s="28"/>
      <c r="P6" s="28"/>
      <c r="Q6" s="28"/>
      <c r="R6" s="28"/>
      <c r="S6" s="29">
        <f t="shared" ref="S6:S13" si="0">IFERROR(N6/I6,0)</f>
        <v>0.12321660181582361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0.12321660181582361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493</v>
      </c>
      <c r="BN6" s="37"/>
      <c r="BO6" s="37"/>
      <c r="BP6" s="37"/>
      <c r="BQ6" s="37"/>
      <c r="BR6" s="37">
        <v>61</v>
      </c>
      <c r="BS6" s="37"/>
      <c r="BT6" s="37"/>
      <c r="BU6" s="37"/>
      <c r="BV6" s="37"/>
      <c r="BW6" s="37">
        <v>278</v>
      </c>
      <c r="BX6" s="37"/>
      <c r="BY6" s="37"/>
      <c r="BZ6" s="37"/>
      <c r="CA6" s="37"/>
      <c r="CB6" s="37">
        <v>34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57652</v>
      </c>
      <c r="J7" s="39"/>
      <c r="K7" s="39"/>
      <c r="L7" s="39"/>
      <c r="M7" s="39"/>
      <c r="N7" s="39">
        <f>SUM(BR7:BV8,CB7:CF8)</f>
        <v>10088</v>
      </c>
      <c r="O7" s="39"/>
      <c r="P7" s="39"/>
      <c r="Q7" s="39"/>
      <c r="R7" s="39"/>
      <c r="S7" s="40">
        <f t="shared" si="0"/>
        <v>0.17498092000277526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0.17498092000277526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9405</v>
      </c>
      <c r="BN7" s="48"/>
      <c r="BO7" s="48"/>
      <c r="BP7" s="48"/>
      <c r="BQ7" s="48"/>
      <c r="BR7" s="48">
        <v>1570</v>
      </c>
      <c r="BS7" s="48"/>
      <c r="BT7" s="48"/>
      <c r="BU7" s="48"/>
      <c r="BV7" s="48"/>
      <c r="BW7" s="48">
        <v>9791</v>
      </c>
      <c r="BX7" s="48"/>
      <c r="BY7" s="48"/>
      <c r="BZ7" s="48"/>
      <c r="CA7" s="48"/>
      <c r="CB7" s="48">
        <v>1186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66008</v>
      </c>
      <c r="J8" s="39"/>
      <c r="K8" s="39"/>
      <c r="L8" s="39"/>
      <c r="M8" s="39"/>
      <c r="N8" s="39">
        <f>SUM(BR9:BV10,CB9:CF10)</f>
        <v>18042</v>
      </c>
      <c r="O8" s="39"/>
      <c r="P8" s="39"/>
      <c r="Q8" s="39"/>
      <c r="R8" s="39"/>
      <c r="S8" s="40">
        <f t="shared" si="0"/>
        <v>0.27333050539328568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0.27333050539328568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19168</v>
      </c>
      <c r="BN8" s="48"/>
      <c r="BO8" s="48"/>
      <c r="BP8" s="48"/>
      <c r="BQ8" s="48"/>
      <c r="BR8" s="48">
        <v>4836</v>
      </c>
      <c r="BS8" s="48"/>
      <c r="BT8" s="48"/>
      <c r="BU8" s="48"/>
      <c r="BV8" s="48"/>
      <c r="BW8" s="48">
        <v>19288</v>
      </c>
      <c r="BX8" s="48"/>
      <c r="BY8" s="48"/>
      <c r="BZ8" s="48"/>
      <c r="CA8" s="48"/>
      <c r="CB8" s="48">
        <v>2496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62275</v>
      </c>
      <c r="J9" s="39"/>
      <c r="K9" s="39"/>
      <c r="L9" s="39"/>
      <c r="M9" s="39"/>
      <c r="N9" s="39">
        <f>SUM(BR11:BV12,CB11:CF12)</f>
        <v>22123</v>
      </c>
      <c r="O9" s="39"/>
      <c r="P9" s="39"/>
      <c r="Q9" s="39"/>
      <c r="R9" s="39"/>
      <c r="S9" s="40">
        <f t="shared" si="0"/>
        <v>0.35524688879967886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0.35524688879967886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18734</v>
      </c>
      <c r="BN9" s="48"/>
      <c r="BO9" s="48"/>
      <c r="BP9" s="48"/>
      <c r="BQ9" s="48"/>
      <c r="BR9" s="48">
        <v>6254</v>
      </c>
      <c r="BS9" s="48"/>
      <c r="BT9" s="48"/>
      <c r="BU9" s="48"/>
      <c r="BV9" s="48"/>
      <c r="BW9" s="48">
        <v>16154</v>
      </c>
      <c r="BX9" s="48"/>
      <c r="BY9" s="48"/>
      <c r="BZ9" s="48"/>
      <c r="CA9" s="48"/>
      <c r="CB9" s="48">
        <v>2650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60319</v>
      </c>
      <c r="J10" s="39"/>
      <c r="K10" s="39"/>
      <c r="L10" s="39"/>
      <c r="M10" s="39"/>
      <c r="N10" s="39">
        <f>SUM(BR13:BV14,CB13:CF14)</f>
        <v>28355</v>
      </c>
      <c r="O10" s="39"/>
      <c r="P10" s="39"/>
      <c r="Q10" s="39"/>
      <c r="R10" s="39"/>
      <c r="S10" s="40">
        <f t="shared" si="0"/>
        <v>0.47008405311759149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0.47008405311759149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17491</v>
      </c>
      <c r="BN10" s="48"/>
      <c r="BO10" s="48"/>
      <c r="BP10" s="48"/>
      <c r="BQ10" s="48"/>
      <c r="BR10" s="48">
        <v>6707</v>
      </c>
      <c r="BS10" s="48"/>
      <c r="BT10" s="48"/>
      <c r="BU10" s="48"/>
      <c r="BV10" s="48"/>
      <c r="BW10" s="48">
        <v>13629</v>
      </c>
      <c r="BX10" s="48"/>
      <c r="BY10" s="48"/>
      <c r="BZ10" s="48"/>
      <c r="CA10" s="48"/>
      <c r="CB10" s="48">
        <v>2431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31147</v>
      </c>
      <c r="J11" s="39"/>
      <c r="K11" s="39"/>
      <c r="L11" s="39"/>
      <c r="M11" s="39"/>
      <c r="N11" s="39">
        <f>SUM(BR15:BV16,CB15:CF16)</f>
        <v>15974</v>
      </c>
      <c r="O11" s="39"/>
      <c r="P11" s="39"/>
      <c r="Q11" s="39"/>
      <c r="R11" s="39"/>
      <c r="S11" s="40">
        <f t="shared" si="0"/>
        <v>0.51285838122451599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0.51285838122451599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16812</v>
      </c>
      <c r="BN11" s="48"/>
      <c r="BO11" s="48"/>
      <c r="BP11" s="48"/>
      <c r="BQ11" s="48"/>
      <c r="BR11" s="48">
        <v>7162</v>
      </c>
      <c r="BS11" s="48"/>
      <c r="BT11" s="48"/>
      <c r="BU11" s="48"/>
      <c r="BV11" s="48"/>
      <c r="BW11" s="48">
        <v>13072</v>
      </c>
      <c r="BX11" s="48"/>
      <c r="BY11" s="48"/>
      <c r="BZ11" s="48"/>
      <c r="CA11" s="48"/>
      <c r="CB11" s="48">
        <v>2661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7269</v>
      </c>
      <c r="J12" s="50"/>
      <c r="K12" s="50"/>
      <c r="L12" s="50"/>
      <c r="M12" s="50"/>
      <c r="N12" s="50">
        <f>SUM(BR17,CB17)</f>
        <v>3509</v>
      </c>
      <c r="O12" s="50"/>
      <c r="P12" s="50"/>
      <c r="Q12" s="50"/>
      <c r="R12" s="50"/>
      <c r="S12" s="51">
        <f t="shared" si="0"/>
        <v>0.48273490163708899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0.48273490163708899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18716</v>
      </c>
      <c r="BN12" s="48"/>
      <c r="BO12" s="48"/>
      <c r="BP12" s="48"/>
      <c r="BQ12" s="48"/>
      <c r="BR12" s="48">
        <v>8763</v>
      </c>
      <c r="BS12" s="48"/>
      <c r="BT12" s="48"/>
      <c r="BU12" s="48"/>
      <c r="BV12" s="48"/>
      <c r="BW12" s="48">
        <v>13675</v>
      </c>
      <c r="BX12" s="48"/>
      <c r="BY12" s="48"/>
      <c r="BZ12" s="48"/>
      <c r="CA12" s="48"/>
      <c r="CB12" s="48">
        <v>3537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285441</v>
      </c>
      <c r="J13" s="58"/>
      <c r="K13" s="58"/>
      <c r="L13" s="58"/>
      <c r="M13" s="58"/>
      <c r="N13" s="58">
        <f>SUM(N6:N12)</f>
        <v>98186</v>
      </c>
      <c r="O13" s="58"/>
      <c r="P13" s="58"/>
      <c r="Q13" s="58"/>
      <c r="R13" s="58"/>
      <c r="S13" s="59">
        <f t="shared" si="0"/>
        <v>0.3439800168861516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0.3439800168861516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18970</v>
      </c>
      <c r="BN13" s="48"/>
      <c r="BO13" s="48"/>
      <c r="BP13" s="48"/>
      <c r="BQ13" s="48"/>
      <c r="BR13" s="48">
        <v>9451</v>
      </c>
      <c r="BS13" s="48"/>
      <c r="BT13" s="48"/>
      <c r="BU13" s="48"/>
      <c r="BV13" s="48"/>
      <c r="BW13" s="48">
        <v>14119</v>
      </c>
      <c r="BX13" s="48"/>
      <c r="BY13" s="48"/>
      <c r="BZ13" s="48"/>
      <c r="CA13" s="48"/>
      <c r="CB13" s="48">
        <v>5394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16160</v>
      </c>
      <c r="BN14" s="48"/>
      <c r="BO14" s="48"/>
      <c r="BP14" s="48"/>
      <c r="BQ14" s="48"/>
      <c r="BR14" s="48">
        <v>8181</v>
      </c>
      <c r="BS14" s="48"/>
      <c r="BT14" s="48"/>
      <c r="BU14" s="48"/>
      <c r="BV14" s="48"/>
      <c r="BW14" s="48">
        <v>11070</v>
      </c>
      <c r="BX14" s="48"/>
      <c r="BY14" s="48"/>
      <c r="BZ14" s="48"/>
      <c r="CA14" s="48"/>
      <c r="CB14" s="48">
        <v>5329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13257</v>
      </c>
      <c r="BN15" s="48"/>
      <c r="BO15" s="48"/>
      <c r="BP15" s="48"/>
      <c r="BQ15" s="48"/>
      <c r="BR15" s="48">
        <v>6709</v>
      </c>
      <c r="BS15" s="48"/>
      <c r="BT15" s="48"/>
      <c r="BU15" s="48"/>
      <c r="BV15" s="48"/>
      <c r="BW15" s="48">
        <v>7059</v>
      </c>
      <c r="BX15" s="48"/>
      <c r="BY15" s="48"/>
      <c r="BZ15" s="48"/>
      <c r="CA15" s="48"/>
      <c r="CB15" s="48">
        <v>3716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7440</v>
      </c>
      <c r="BN16" s="48"/>
      <c r="BO16" s="48"/>
      <c r="BP16" s="48"/>
      <c r="BQ16" s="48"/>
      <c r="BR16" s="48">
        <v>3693</v>
      </c>
      <c r="BS16" s="48"/>
      <c r="BT16" s="48"/>
      <c r="BU16" s="48"/>
      <c r="BV16" s="48"/>
      <c r="BW16" s="48">
        <v>3391</v>
      </c>
      <c r="BX16" s="48"/>
      <c r="BY16" s="48"/>
      <c r="BZ16" s="48"/>
      <c r="CA16" s="48"/>
      <c r="CB16" s="48">
        <v>1856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5162</v>
      </c>
      <c r="BN17" s="67"/>
      <c r="BO17" s="67"/>
      <c r="BP17" s="67"/>
      <c r="BQ17" s="67"/>
      <c r="BR17" s="67">
        <v>2373</v>
      </c>
      <c r="BS17" s="67"/>
      <c r="BT17" s="67"/>
      <c r="BU17" s="67"/>
      <c r="BV17" s="67"/>
      <c r="BW17" s="67">
        <v>2107</v>
      </c>
      <c r="BX17" s="67"/>
      <c r="BY17" s="67"/>
      <c r="BZ17" s="67"/>
      <c r="CA17" s="67"/>
      <c r="CB17" s="67">
        <v>1136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493</v>
      </c>
      <c r="G54" s="28"/>
      <c r="H54" s="28"/>
      <c r="I54" s="28"/>
      <c r="J54" s="28">
        <f>BR6</f>
        <v>61</v>
      </c>
      <c r="K54" s="28"/>
      <c r="L54" s="28"/>
      <c r="M54" s="28"/>
      <c r="N54" s="90">
        <f t="shared" ref="N54:N61" si="2">IFERROR(J54/F54,0)</f>
        <v>0.12373225152129817</v>
      </c>
      <c r="O54" s="91"/>
      <c r="P54" s="91"/>
      <c r="Q54" s="92"/>
      <c r="R54" s="28">
        <f>BW6</f>
        <v>278</v>
      </c>
      <c r="S54" s="28"/>
      <c r="T54" s="28"/>
      <c r="U54" s="28"/>
      <c r="V54" s="28">
        <f>CB6</f>
        <v>34</v>
      </c>
      <c r="W54" s="28"/>
      <c r="X54" s="28"/>
      <c r="Y54" s="28"/>
      <c r="Z54" s="90">
        <f t="shared" ref="Z54:Z61" si="3">IFERROR(V54/R54,0)</f>
        <v>0.1223021582733813</v>
      </c>
      <c r="AA54" s="91"/>
      <c r="AB54" s="91"/>
      <c r="AC54" s="92"/>
      <c r="AD54" s="28">
        <f t="shared" ref="AD54:AD60" si="4">F54+R54</f>
        <v>771</v>
      </c>
      <c r="AE54" s="28"/>
      <c r="AF54" s="28"/>
      <c r="AG54" s="28"/>
      <c r="AH54" s="28">
        <f t="shared" ref="AH54:AH60" si="5">J54+V54</f>
        <v>95</v>
      </c>
      <c r="AI54" s="28"/>
      <c r="AJ54" s="28"/>
      <c r="AK54" s="28"/>
      <c r="AL54" s="90">
        <f t="shared" ref="AL54:AL61" si="6">IFERROR(AH54/AD54,0)</f>
        <v>0.12321660181582361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0.12373225152129817</v>
      </c>
      <c r="AX54" s="33"/>
      <c r="AY54" s="33"/>
      <c r="AZ54" s="33"/>
      <c r="BA54" s="34"/>
      <c r="BB54" s="32">
        <f t="shared" ref="BB54:BB61" si="8">Z54</f>
        <v>0.1223021582733813</v>
      </c>
      <c r="BC54" s="33"/>
      <c r="BD54" s="33"/>
      <c r="BE54" s="33"/>
      <c r="BF54" s="34"/>
      <c r="BG54" s="32">
        <f t="shared" ref="BG54:BG61" si="9">AL54</f>
        <v>0.12321660181582361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28573</v>
      </c>
      <c r="G55" s="39"/>
      <c r="H55" s="39"/>
      <c r="I55" s="39"/>
      <c r="J55" s="39">
        <f>SUM(BR7:BV8)</f>
        <v>6406</v>
      </c>
      <c r="K55" s="39"/>
      <c r="L55" s="39"/>
      <c r="M55" s="39"/>
      <c r="N55" s="96">
        <f t="shared" si="2"/>
        <v>0.22419766912819794</v>
      </c>
      <c r="O55" s="97"/>
      <c r="P55" s="97"/>
      <c r="Q55" s="98"/>
      <c r="R55" s="39">
        <f>SUM(BW7:CA8)</f>
        <v>29079</v>
      </c>
      <c r="S55" s="39"/>
      <c r="T55" s="39"/>
      <c r="U55" s="39"/>
      <c r="V55" s="39">
        <f>SUM(CB7:CF8)</f>
        <v>3682</v>
      </c>
      <c r="W55" s="39"/>
      <c r="X55" s="39"/>
      <c r="Y55" s="39"/>
      <c r="Z55" s="96">
        <f t="shared" si="3"/>
        <v>0.12662058530210804</v>
      </c>
      <c r="AA55" s="97"/>
      <c r="AB55" s="97"/>
      <c r="AC55" s="98"/>
      <c r="AD55" s="39">
        <f t="shared" si="4"/>
        <v>57652</v>
      </c>
      <c r="AE55" s="39"/>
      <c r="AF55" s="39"/>
      <c r="AG55" s="39"/>
      <c r="AH55" s="39">
        <f t="shared" si="5"/>
        <v>10088</v>
      </c>
      <c r="AI55" s="39"/>
      <c r="AJ55" s="39"/>
      <c r="AK55" s="39"/>
      <c r="AL55" s="96">
        <f t="shared" si="6"/>
        <v>0.17498092000277526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0.22419766912819794</v>
      </c>
      <c r="AX55" s="44"/>
      <c r="AY55" s="44"/>
      <c r="AZ55" s="44"/>
      <c r="BA55" s="45"/>
      <c r="BB55" s="43">
        <f t="shared" si="8"/>
        <v>0.12662058530210804</v>
      </c>
      <c r="BC55" s="44"/>
      <c r="BD55" s="44"/>
      <c r="BE55" s="44"/>
      <c r="BF55" s="45"/>
      <c r="BG55" s="43">
        <f t="shared" si="9"/>
        <v>0.17498092000277526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36225</v>
      </c>
      <c r="G56" s="39"/>
      <c r="H56" s="39"/>
      <c r="I56" s="39"/>
      <c r="J56" s="39">
        <f>SUM(BR9:BV10)</f>
        <v>12961</v>
      </c>
      <c r="K56" s="39"/>
      <c r="L56" s="39"/>
      <c r="M56" s="39"/>
      <c r="N56" s="96">
        <f t="shared" si="2"/>
        <v>0.35779158040027603</v>
      </c>
      <c r="O56" s="97"/>
      <c r="P56" s="97"/>
      <c r="Q56" s="98"/>
      <c r="R56" s="39">
        <f>SUM(BW9:CA10)</f>
        <v>29783</v>
      </c>
      <c r="S56" s="39"/>
      <c r="T56" s="39"/>
      <c r="U56" s="39"/>
      <c r="V56" s="39">
        <f>SUM(CB9:CF10)</f>
        <v>5081</v>
      </c>
      <c r="W56" s="39"/>
      <c r="X56" s="39"/>
      <c r="Y56" s="39"/>
      <c r="Z56" s="96">
        <f t="shared" si="3"/>
        <v>0.170600678239264</v>
      </c>
      <c r="AA56" s="97"/>
      <c r="AB56" s="97"/>
      <c r="AC56" s="98"/>
      <c r="AD56" s="39">
        <f t="shared" si="4"/>
        <v>66008</v>
      </c>
      <c r="AE56" s="39"/>
      <c r="AF56" s="39"/>
      <c r="AG56" s="39"/>
      <c r="AH56" s="39">
        <f t="shared" si="5"/>
        <v>18042</v>
      </c>
      <c r="AI56" s="39"/>
      <c r="AJ56" s="39"/>
      <c r="AK56" s="39"/>
      <c r="AL56" s="96">
        <f t="shared" si="6"/>
        <v>0.27333050539328568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0.35779158040027603</v>
      </c>
      <c r="AX56" s="44"/>
      <c r="AY56" s="44"/>
      <c r="AZ56" s="44"/>
      <c r="BA56" s="45"/>
      <c r="BB56" s="43">
        <f t="shared" si="8"/>
        <v>0.170600678239264</v>
      </c>
      <c r="BC56" s="44"/>
      <c r="BD56" s="44"/>
      <c r="BE56" s="44"/>
      <c r="BF56" s="45"/>
      <c r="BG56" s="43">
        <f t="shared" si="9"/>
        <v>0.27333050539328568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35528</v>
      </c>
      <c r="G57" s="39"/>
      <c r="H57" s="39"/>
      <c r="I57" s="39"/>
      <c r="J57" s="39">
        <f>SUM(BR11:BV12)</f>
        <v>15925</v>
      </c>
      <c r="K57" s="39"/>
      <c r="L57" s="39"/>
      <c r="M57" s="39"/>
      <c r="N57" s="96">
        <f t="shared" si="2"/>
        <v>0.44823800945732944</v>
      </c>
      <c r="O57" s="97"/>
      <c r="P57" s="97"/>
      <c r="Q57" s="98"/>
      <c r="R57" s="39">
        <f>SUM(BW11:CA12)</f>
        <v>26747</v>
      </c>
      <c r="S57" s="39"/>
      <c r="T57" s="39"/>
      <c r="U57" s="39"/>
      <c r="V57" s="39">
        <f>SUM(CB11:CF12)</f>
        <v>6198</v>
      </c>
      <c r="W57" s="39"/>
      <c r="X57" s="39"/>
      <c r="Y57" s="39"/>
      <c r="Z57" s="96">
        <f t="shared" si="3"/>
        <v>0.23172692264553035</v>
      </c>
      <c r="AA57" s="97"/>
      <c r="AB57" s="97"/>
      <c r="AC57" s="98"/>
      <c r="AD57" s="39">
        <f t="shared" si="4"/>
        <v>62275</v>
      </c>
      <c r="AE57" s="39"/>
      <c r="AF57" s="39"/>
      <c r="AG57" s="39"/>
      <c r="AH57" s="39">
        <f t="shared" si="5"/>
        <v>22123</v>
      </c>
      <c r="AI57" s="39"/>
      <c r="AJ57" s="39"/>
      <c r="AK57" s="39"/>
      <c r="AL57" s="96">
        <f t="shared" si="6"/>
        <v>0.35524688879967886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0.44823800945732944</v>
      </c>
      <c r="AX57" s="44"/>
      <c r="AY57" s="44"/>
      <c r="AZ57" s="44"/>
      <c r="BA57" s="45"/>
      <c r="BB57" s="43">
        <f t="shared" si="8"/>
        <v>0.23172692264553035</v>
      </c>
      <c r="BC57" s="44"/>
      <c r="BD57" s="44"/>
      <c r="BE57" s="44"/>
      <c r="BF57" s="45"/>
      <c r="BG57" s="43">
        <f t="shared" si="9"/>
        <v>0.35524688879967886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35130</v>
      </c>
      <c r="G58" s="39"/>
      <c r="H58" s="39"/>
      <c r="I58" s="39"/>
      <c r="J58" s="39">
        <f>SUM(BR13:BV14)</f>
        <v>17632</v>
      </c>
      <c r="K58" s="39"/>
      <c r="L58" s="39"/>
      <c r="M58" s="39"/>
      <c r="N58" s="96">
        <f t="shared" si="2"/>
        <v>0.5019072018218047</v>
      </c>
      <c r="O58" s="97"/>
      <c r="P58" s="97"/>
      <c r="Q58" s="98"/>
      <c r="R58" s="39">
        <f>SUM(BW13:CA14)</f>
        <v>25189</v>
      </c>
      <c r="S58" s="39"/>
      <c r="T58" s="39"/>
      <c r="U58" s="39"/>
      <c r="V58" s="39">
        <f>SUM(CB13:CF14)</f>
        <v>10723</v>
      </c>
      <c r="W58" s="39"/>
      <c r="X58" s="39"/>
      <c r="Y58" s="39"/>
      <c r="Z58" s="96">
        <f t="shared" si="3"/>
        <v>0.42570169518440587</v>
      </c>
      <c r="AA58" s="97"/>
      <c r="AB58" s="97"/>
      <c r="AC58" s="98"/>
      <c r="AD58" s="39">
        <f t="shared" si="4"/>
        <v>60319</v>
      </c>
      <c r="AE58" s="39"/>
      <c r="AF58" s="39"/>
      <c r="AG58" s="39"/>
      <c r="AH58" s="39">
        <f t="shared" si="5"/>
        <v>28355</v>
      </c>
      <c r="AI58" s="39"/>
      <c r="AJ58" s="39"/>
      <c r="AK58" s="39"/>
      <c r="AL58" s="96">
        <f t="shared" si="6"/>
        <v>0.47008405311759149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0.5019072018218047</v>
      </c>
      <c r="AX58" s="44"/>
      <c r="AY58" s="44"/>
      <c r="AZ58" s="44"/>
      <c r="BA58" s="45"/>
      <c r="BB58" s="43">
        <f t="shared" si="8"/>
        <v>0.42570169518440587</v>
      </c>
      <c r="BC58" s="44"/>
      <c r="BD58" s="44"/>
      <c r="BE58" s="44"/>
      <c r="BF58" s="45"/>
      <c r="BG58" s="43">
        <f t="shared" si="9"/>
        <v>0.47008405311759149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20697</v>
      </c>
      <c r="G59" s="39"/>
      <c r="H59" s="39"/>
      <c r="I59" s="39"/>
      <c r="J59" s="39">
        <f>SUM(BR15:BV16)</f>
        <v>10402</v>
      </c>
      <c r="K59" s="39"/>
      <c r="L59" s="39"/>
      <c r="M59" s="39"/>
      <c r="N59" s="96">
        <f t="shared" si="2"/>
        <v>0.50258491568826402</v>
      </c>
      <c r="O59" s="97"/>
      <c r="P59" s="97"/>
      <c r="Q59" s="98"/>
      <c r="R59" s="39">
        <f>SUM(BW15:CA16)</f>
        <v>10450</v>
      </c>
      <c r="S59" s="39"/>
      <c r="T59" s="39"/>
      <c r="U59" s="39"/>
      <c r="V59" s="39">
        <f>SUM(CB15:CF16)</f>
        <v>5572</v>
      </c>
      <c r="W59" s="39"/>
      <c r="X59" s="39"/>
      <c r="Y59" s="39"/>
      <c r="Z59" s="96">
        <f t="shared" si="3"/>
        <v>0.53320574162679424</v>
      </c>
      <c r="AA59" s="97"/>
      <c r="AB59" s="97"/>
      <c r="AC59" s="98"/>
      <c r="AD59" s="39">
        <f t="shared" si="4"/>
        <v>31147</v>
      </c>
      <c r="AE59" s="39"/>
      <c r="AF59" s="39"/>
      <c r="AG59" s="39"/>
      <c r="AH59" s="39">
        <f t="shared" si="5"/>
        <v>15974</v>
      </c>
      <c r="AI59" s="39"/>
      <c r="AJ59" s="39"/>
      <c r="AK59" s="39"/>
      <c r="AL59" s="96">
        <f t="shared" si="6"/>
        <v>0.51285838122451599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0.50258491568826402</v>
      </c>
      <c r="AX59" s="44"/>
      <c r="AY59" s="44"/>
      <c r="AZ59" s="44"/>
      <c r="BA59" s="45"/>
      <c r="BB59" s="43">
        <f t="shared" si="8"/>
        <v>0.53320574162679424</v>
      </c>
      <c r="BC59" s="44"/>
      <c r="BD59" s="44"/>
      <c r="BE59" s="44"/>
      <c r="BF59" s="45"/>
      <c r="BG59" s="43">
        <f t="shared" si="9"/>
        <v>0.51285838122451599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5162</v>
      </c>
      <c r="G60" s="50"/>
      <c r="H60" s="50"/>
      <c r="I60" s="50"/>
      <c r="J60" s="50">
        <f>BR17</f>
        <v>2373</v>
      </c>
      <c r="K60" s="50"/>
      <c r="L60" s="50"/>
      <c r="M60" s="50"/>
      <c r="N60" s="102">
        <f t="shared" si="2"/>
        <v>0.45970554048818285</v>
      </c>
      <c r="O60" s="103"/>
      <c r="P60" s="103"/>
      <c r="Q60" s="104"/>
      <c r="R60" s="50">
        <f>BW17</f>
        <v>2107</v>
      </c>
      <c r="S60" s="50"/>
      <c r="T60" s="50"/>
      <c r="U60" s="50"/>
      <c r="V60" s="50">
        <f>CB17</f>
        <v>1136</v>
      </c>
      <c r="W60" s="50"/>
      <c r="X60" s="50"/>
      <c r="Y60" s="50"/>
      <c r="Z60" s="102">
        <f t="shared" si="3"/>
        <v>0.53915519696250591</v>
      </c>
      <c r="AA60" s="103"/>
      <c r="AB60" s="103"/>
      <c r="AC60" s="104"/>
      <c r="AD60" s="50">
        <f t="shared" si="4"/>
        <v>7269</v>
      </c>
      <c r="AE60" s="50"/>
      <c r="AF60" s="50"/>
      <c r="AG60" s="50"/>
      <c r="AH60" s="50">
        <f t="shared" si="5"/>
        <v>3509</v>
      </c>
      <c r="AI60" s="50"/>
      <c r="AJ60" s="50"/>
      <c r="AK60" s="50"/>
      <c r="AL60" s="102">
        <f t="shared" si="6"/>
        <v>0.48273490163708899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0.45970554048818285</v>
      </c>
      <c r="AX60" s="55"/>
      <c r="AY60" s="55"/>
      <c r="AZ60" s="55"/>
      <c r="BA60" s="56"/>
      <c r="BB60" s="54">
        <f t="shared" si="8"/>
        <v>0.53915519696250591</v>
      </c>
      <c r="BC60" s="55"/>
      <c r="BD60" s="55"/>
      <c r="BE60" s="55"/>
      <c r="BF60" s="56"/>
      <c r="BG60" s="54">
        <f t="shared" si="9"/>
        <v>0.48273490163708899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161808</v>
      </c>
      <c r="G61" s="58"/>
      <c r="H61" s="58"/>
      <c r="I61" s="58"/>
      <c r="J61" s="58">
        <f>SUM(J54:M60)</f>
        <v>65760</v>
      </c>
      <c r="K61" s="58"/>
      <c r="L61" s="58"/>
      <c r="M61" s="58"/>
      <c r="N61" s="62">
        <f t="shared" si="2"/>
        <v>0.40640759418570155</v>
      </c>
      <c r="O61" s="63"/>
      <c r="P61" s="63"/>
      <c r="Q61" s="64"/>
      <c r="R61" s="58">
        <f>SUM(R54:U60)</f>
        <v>123633</v>
      </c>
      <c r="S61" s="58"/>
      <c r="T61" s="58"/>
      <c r="U61" s="58"/>
      <c r="V61" s="58">
        <f>SUM(V54:Y60)</f>
        <v>32426</v>
      </c>
      <c r="W61" s="58"/>
      <c r="X61" s="58"/>
      <c r="Y61" s="58"/>
      <c r="Z61" s="62">
        <f t="shared" si="3"/>
        <v>0.26227625310394476</v>
      </c>
      <c r="AA61" s="63"/>
      <c r="AB61" s="63"/>
      <c r="AC61" s="64"/>
      <c r="AD61" s="58">
        <f>SUM(AD54:AG60)</f>
        <v>285441</v>
      </c>
      <c r="AE61" s="58"/>
      <c r="AF61" s="58"/>
      <c r="AG61" s="58"/>
      <c r="AH61" s="58">
        <f>SUM(AH54:AK60)</f>
        <v>98186</v>
      </c>
      <c r="AI61" s="58"/>
      <c r="AJ61" s="58"/>
      <c r="AK61" s="58"/>
      <c r="AL61" s="62">
        <f t="shared" si="6"/>
        <v>0.3439800168861516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0.40640759418570155</v>
      </c>
      <c r="AX61" s="63"/>
      <c r="AY61" s="63"/>
      <c r="AZ61" s="63"/>
      <c r="BA61" s="64"/>
      <c r="BB61" s="62">
        <f t="shared" si="8"/>
        <v>0.26227625310394476</v>
      </c>
      <c r="BC61" s="63"/>
      <c r="BD61" s="63"/>
      <c r="BE61" s="63"/>
      <c r="BF61" s="64"/>
      <c r="BG61" s="62">
        <f t="shared" si="9"/>
        <v>0.3439800168861516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4B153-6C06-4535-972C-5D735600CD7B}">
  <sheetPr codeName="Sheet12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1872</v>
      </c>
      <c r="J6" s="28"/>
      <c r="K6" s="28"/>
      <c r="L6" s="28"/>
      <c r="M6" s="28"/>
      <c r="N6" s="28">
        <f>SUM(BR6,CB6)</f>
        <v>50</v>
      </c>
      <c r="O6" s="28"/>
      <c r="P6" s="28"/>
      <c r="Q6" s="28"/>
      <c r="R6" s="28"/>
      <c r="S6" s="29">
        <f t="shared" ref="S6:S13" si="0">IFERROR(N6/I6,0)</f>
        <v>2.6709401709401708E-2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2.6709401709401708E-2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1094</v>
      </c>
      <c r="BN6" s="37"/>
      <c r="BO6" s="37"/>
      <c r="BP6" s="37"/>
      <c r="BQ6" s="37"/>
      <c r="BR6" s="37">
        <v>48</v>
      </c>
      <c r="BS6" s="37"/>
      <c r="BT6" s="37"/>
      <c r="BU6" s="37"/>
      <c r="BV6" s="37"/>
      <c r="BW6" s="37">
        <v>778</v>
      </c>
      <c r="BX6" s="37"/>
      <c r="BY6" s="37"/>
      <c r="BZ6" s="37"/>
      <c r="CA6" s="37"/>
      <c r="CB6" s="37">
        <v>2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59245</v>
      </c>
      <c r="J7" s="39"/>
      <c r="K7" s="39"/>
      <c r="L7" s="39"/>
      <c r="M7" s="39"/>
      <c r="N7" s="39">
        <f>SUM(BR7:BV8,CB7:CF8)</f>
        <v>4492</v>
      </c>
      <c r="O7" s="39"/>
      <c r="P7" s="39"/>
      <c r="Q7" s="39"/>
      <c r="R7" s="39"/>
      <c r="S7" s="40">
        <f t="shared" si="0"/>
        <v>7.5820744366613221E-2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7.5820744366613221E-2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9638</v>
      </c>
      <c r="BN7" s="48"/>
      <c r="BO7" s="48"/>
      <c r="BP7" s="48"/>
      <c r="BQ7" s="48"/>
      <c r="BR7" s="48">
        <v>1023</v>
      </c>
      <c r="BS7" s="48"/>
      <c r="BT7" s="48"/>
      <c r="BU7" s="48"/>
      <c r="BV7" s="48"/>
      <c r="BW7" s="48">
        <v>10446</v>
      </c>
      <c r="BX7" s="48"/>
      <c r="BY7" s="48"/>
      <c r="BZ7" s="48"/>
      <c r="CA7" s="48"/>
      <c r="CB7" s="48">
        <v>162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66459</v>
      </c>
      <c r="J8" s="39"/>
      <c r="K8" s="39"/>
      <c r="L8" s="39"/>
      <c r="M8" s="39"/>
      <c r="N8" s="39">
        <f>SUM(BR9:BV10,CB9:CF10)</f>
        <v>7952</v>
      </c>
      <c r="O8" s="39"/>
      <c r="P8" s="39"/>
      <c r="Q8" s="39"/>
      <c r="R8" s="39"/>
      <c r="S8" s="40">
        <f t="shared" si="0"/>
        <v>0.11965271821724673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0.11965271821724673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19434</v>
      </c>
      <c r="BN8" s="48"/>
      <c r="BO8" s="48"/>
      <c r="BP8" s="48"/>
      <c r="BQ8" s="48"/>
      <c r="BR8" s="48">
        <v>2928</v>
      </c>
      <c r="BS8" s="48"/>
      <c r="BT8" s="48"/>
      <c r="BU8" s="48"/>
      <c r="BV8" s="48"/>
      <c r="BW8" s="48">
        <v>19727</v>
      </c>
      <c r="BX8" s="48"/>
      <c r="BY8" s="48"/>
      <c r="BZ8" s="48"/>
      <c r="CA8" s="48"/>
      <c r="CB8" s="48">
        <v>379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62296</v>
      </c>
      <c r="J9" s="39"/>
      <c r="K9" s="39"/>
      <c r="L9" s="39"/>
      <c r="M9" s="39"/>
      <c r="N9" s="39">
        <f>SUM(BR11:BV12,CB11:CF12)</f>
        <v>7596</v>
      </c>
      <c r="O9" s="39"/>
      <c r="P9" s="39"/>
      <c r="Q9" s="39"/>
      <c r="R9" s="39"/>
      <c r="S9" s="40">
        <f t="shared" si="0"/>
        <v>0.12193399255168871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0.12193399255168871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18938</v>
      </c>
      <c r="BN9" s="48"/>
      <c r="BO9" s="48"/>
      <c r="BP9" s="48"/>
      <c r="BQ9" s="48"/>
      <c r="BR9" s="48">
        <v>3525</v>
      </c>
      <c r="BS9" s="48"/>
      <c r="BT9" s="48"/>
      <c r="BU9" s="48"/>
      <c r="BV9" s="48"/>
      <c r="BW9" s="48">
        <v>16285</v>
      </c>
      <c r="BX9" s="48"/>
      <c r="BY9" s="48"/>
      <c r="BZ9" s="48"/>
      <c r="CA9" s="48"/>
      <c r="CB9" s="48">
        <v>516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59976</v>
      </c>
      <c r="J10" s="39"/>
      <c r="K10" s="39"/>
      <c r="L10" s="39"/>
      <c r="M10" s="39"/>
      <c r="N10" s="39">
        <f>SUM(BR13:BV14,CB13:CF14)</f>
        <v>7039</v>
      </c>
      <c r="O10" s="39"/>
      <c r="P10" s="39"/>
      <c r="Q10" s="39"/>
      <c r="R10" s="39"/>
      <c r="S10" s="40">
        <f t="shared" si="0"/>
        <v>0.11736361211151126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0.11736361211151126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17587</v>
      </c>
      <c r="BN10" s="48"/>
      <c r="BO10" s="48"/>
      <c r="BP10" s="48"/>
      <c r="BQ10" s="48"/>
      <c r="BR10" s="48">
        <v>3396</v>
      </c>
      <c r="BS10" s="48"/>
      <c r="BT10" s="48"/>
      <c r="BU10" s="48"/>
      <c r="BV10" s="48"/>
      <c r="BW10" s="48">
        <v>13649</v>
      </c>
      <c r="BX10" s="48"/>
      <c r="BY10" s="48"/>
      <c r="BZ10" s="48"/>
      <c r="CA10" s="48"/>
      <c r="CB10" s="48">
        <v>515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30965</v>
      </c>
      <c r="J11" s="39"/>
      <c r="K11" s="39"/>
      <c r="L11" s="39"/>
      <c r="M11" s="39"/>
      <c r="N11" s="39">
        <f>SUM(BR15:BV16,CB15:CF16)</f>
        <v>3018</v>
      </c>
      <c r="O11" s="39"/>
      <c r="P11" s="39"/>
      <c r="Q11" s="39"/>
      <c r="R11" s="39"/>
      <c r="S11" s="40">
        <f t="shared" si="0"/>
        <v>9.7464879702890361E-2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9.7464879702890361E-2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16830</v>
      </c>
      <c r="BN11" s="48"/>
      <c r="BO11" s="48"/>
      <c r="BP11" s="48"/>
      <c r="BQ11" s="48"/>
      <c r="BR11" s="48">
        <v>3183</v>
      </c>
      <c r="BS11" s="48"/>
      <c r="BT11" s="48"/>
      <c r="BU11" s="48"/>
      <c r="BV11" s="48"/>
      <c r="BW11" s="48">
        <v>13095</v>
      </c>
      <c r="BX11" s="48"/>
      <c r="BY11" s="48"/>
      <c r="BZ11" s="48"/>
      <c r="CA11" s="48"/>
      <c r="CB11" s="48">
        <v>510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7240</v>
      </c>
      <c r="J12" s="50"/>
      <c r="K12" s="50"/>
      <c r="L12" s="50"/>
      <c r="M12" s="50"/>
      <c r="N12" s="50">
        <f>SUM(BR17,CB17)</f>
        <v>544</v>
      </c>
      <c r="O12" s="50"/>
      <c r="P12" s="50"/>
      <c r="Q12" s="50"/>
      <c r="R12" s="50"/>
      <c r="S12" s="51">
        <f t="shared" si="0"/>
        <v>7.5138121546961326E-2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7.5138121546961326E-2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18697</v>
      </c>
      <c r="BN12" s="48"/>
      <c r="BO12" s="48"/>
      <c r="BP12" s="48"/>
      <c r="BQ12" s="48"/>
      <c r="BR12" s="48">
        <v>3330</v>
      </c>
      <c r="BS12" s="48"/>
      <c r="BT12" s="48"/>
      <c r="BU12" s="48"/>
      <c r="BV12" s="48"/>
      <c r="BW12" s="48">
        <v>13674</v>
      </c>
      <c r="BX12" s="48"/>
      <c r="BY12" s="48"/>
      <c r="BZ12" s="48"/>
      <c r="CA12" s="48"/>
      <c r="CB12" s="48">
        <v>573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288053</v>
      </c>
      <c r="J13" s="58"/>
      <c r="K13" s="58"/>
      <c r="L13" s="58"/>
      <c r="M13" s="58"/>
      <c r="N13" s="58">
        <f>SUM(N6:N12)</f>
        <v>30691</v>
      </c>
      <c r="O13" s="58"/>
      <c r="P13" s="58"/>
      <c r="Q13" s="58"/>
      <c r="R13" s="58"/>
      <c r="S13" s="59">
        <f t="shared" si="0"/>
        <v>0.10654636473149039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0.10654636473149039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18875</v>
      </c>
      <c r="BN13" s="48"/>
      <c r="BO13" s="48"/>
      <c r="BP13" s="48"/>
      <c r="BQ13" s="48"/>
      <c r="BR13" s="48">
        <v>3047</v>
      </c>
      <c r="BS13" s="48"/>
      <c r="BT13" s="48"/>
      <c r="BU13" s="48"/>
      <c r="BV13" s="48"/>
      <c r="BW13" s="48">
        <v>14044</v>
      </c>
      <c r="BX13" s="48"/>
      <c r="BY13" s="48"/>
      <c r="BZ13" s="48"/>
      <c r="CA13" s="48"/>
      <c r="CB13" s="48">
        <v>865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16072</v>
      </c>
      <c r="BN14" s="48"/>
      <c r="BO14" s="48"/>
      <c r="BP14" s="48"/>
      <c r="BQ14" s="48"/>
      <c r="BR14" s="48">
        <v>2381</v>
      </c>
      <c r="BS14" s="48"/>
      <c r="BT14" s="48"/>
      <c r="BU14" s="48"/>
      <c r="BV14" s="48"/>
      <c r="BW14" s="48">
        <v>10985</v>
      </c>
      <c r="BX14" s="48"/>
      <c r="BY14" s="48"/>
      <c r="BZ14" s="48"/>
      <c r="CA14" s="48"/>
      <c r="CB14" s="48">
        <v>746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13189</v>
      </c>
      <c r="BN15" s="48"/>
      <c r="BO15" s="48"/>
      <c r="BP15" s="48"/>
      <c r="BQ15" s="48"/>
      <c r="BR15" s="48">
        <v>1607</v>
      </c>
      <c r="BS15" s="48"/>
      <c r="BT15" s="48"/>
      <c r="BU15" s="48"/>
      <c r="BV15" s="48"/>
      <c r="BW15" s="48">
        <v>7003</v>
      </c>
      <c r="BX15" s="48"/>
      <c r="BY15" s="48"/>
      <c r="BZ15" s="48"/>
      <c r="CA15" s="48"/>
      <c r="CB15" s="48">
        <v>422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7403</v>
      </c>
      <c r="BN16" s="48"/>
      <c r="BO16" s="48"/>
      <c r="BP16" s="48"/>
      <c r="BQ16" s="48"/>
      <c r="BR16" s="48">
        <v>798</v>
      </c>
      <c r="BS16" s="48"/>
      <c r="BT16" s="48"/>
      <c r="BU16" s="48"/>
      <c r="BV16" s="48"/>
      <c r="BW16" s="48">
        <v>3370</v>
      </c>
      <c r="BX16" s="48"/>
      <c r="BY16" s="48"/>
      <c r="BZ16" s="48"/>
      <c r="CA16" s="48"/>
      <c r="CB16" s="48">
        <v>191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5142</v>
      </c>
      <c r="BN17" s="67"/>
      <c r="BO17" s="67"/>
      <c r="BP17" s="67"/>
      <c r="BQ17" s="67"/>
      <c r="BR17" s="67">
        <v>439</v>
      </c>
      <c r="BS17" s="67"/>
      <c r="BT17" s="67"/>
      <c r="BU17" s="67"/>
      <c r="BV17" s="67"/>
      <c r="BW17" s="67">
        <v>2098</v>
      </c>
      <c r="BX17" s="67"/>
      <c r="BY17" s="67"/>
      <c r="BZ17" s="67"/>
      <c r="CA17" s="67"/>
      <c r="CB17" s="67">
        <v>105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1094</v>
      </c>
      <c r="G54" s="28"/>
      <c r="H54" s="28"/>
      <c r="I54" s="28"/>
      <c r="J54" s="28">
        <f>BR6</f>
        <v>48</v>
      </c>
      <c r="K54" s="28"/>
      <c r="L54" s="28"/>
      <c r="M54" s="28"/>
      <c r="N54" s="90">
        <f t="shared" ref="N54:N61" si="2">IFERROR(J54/F54,0)</f>
        <v>4.3875685557586835E-2</v>
      </c>
      <c r="O54" s="91"/>
      <c r="P54" s="91"/>
      <c r="Q54" s="92"/>
      <c r="R54" s="28">
        <f>BW6</f>
        <v>778</v>
      </c>
      <c r="S54" s="28"/>
      <c r="T54" s="28"/>
      <c r="U54" s="28"/>
      <c r="V54" s="28">
        <f>CB6</f>
        <v>2</v>
      </c>
      <c r="W54" s="28"/>
      <c r="X54" s="28"/>
      <c r="Y54" s="28"/>
      <c r="Z54" s="90">
        <f t="shared" ref="Z54:Z61" si="3">IFERROR(V54/R54,0)</f>
        <v>2.5706940874035988E-3</v>
      </c>
      <c r="AA54" s="91"/>
      <c r="AB54" s="91"/>
      <c r="AC54" s="92"/>
      <c r="AD54" s="28">
        <f t="shared" ref="AD54:AD60" si="4">F54+R54</f>
        <v>1872</v>
      </c>
      <c r="AE54" s="28"/>
      <c r="AF54" s="28"/>
      <c r="AG54" s="28"/>
      <c r="AH54" s="28">
        <f t="shared" ref="AH54:AH60" si="5">J54+V54</f>
        <v>50</v>
      </c>
      <c r="AI54" s="28"/>
      <c r="AJ54" s="28"/>
      <c r="AK54" s="28"/>
      <c r="AL54" s="90">
        <f t="shared" ref="AL54:AL61" si="6">IFERROR(AH54/AD54,0)</f>
        <v>2.6709401709401708E-2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4.3875685557586835E-2</v>
      </c>
      <c r="AX54" s="33"/>
      <c r="AY54" s="33"/>
      <c r="AZ54" s="33"/>
      <c r="BA54" s="34"/>
      <c r="BB54" s="32">
        <f t="shared" ref="BB54:BB61" si="8">Z54</f>
        <v>2.5706940874035988E-3</v>
      </c>
      <c r="BC54" s="33"/>
      <c r="BD54" s="33"/>
      <c r="BE54" s="33"/>
      <c r="BF54" s="34"/>
      <c r="BG54" s="32">
        <f t="shared" ref="BG54:BG61" si="9">AL54</f>
        <v>2.6709401709401708E-2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29072</v>
      </c>
      <c r="G55" s="39"/>
      <c r="H55" s="39"/>
      <c r="I55" s="39"/>
      <c r="J55" s="39">
        <f>SUM(BR7:BV8)</f>
        <v>3951</v>
      </c>
      <c r="K55" s="39"/>
      <c r="L55" s="39"/>
      <c r="M55" s="39"/>
      <c r="N55" s="96">
        <f t="shared" si="2"/>
        <v>0.13590396257567419</v>
      </c>
      <c r="O55" s="97"/>
      <c r="P55" s="97"/>
      <c r="Q55" s="98"/>
      <c r="R55" s="39">
        <f>SUM(BW7:CA8)</f>
        <v>30173</v>
      </c>
      <c r="S55" s="39"/>
      <c r="T55" s="39"/>
      <c r="U55" s="39"/>
      <c r="V55" s="39">
        <f>SUM(CB7:CF8)</f>
        <v>541</v>
      </c>
      <c r="W55" s="39"/>
      <c r="X55" s="39"/>
      <c r="Y55" s="39"/>
      <c r="Z55" s="96">
        <f t="shared" si="3"/>
        <v>1.7929937361216983E-2</v>
      </c>
      <c r="AA55" s="97"/>
      <c r="AB55" s="97"/>
      <c r="AC55" s="98"/>
      <c r="AD55" s="39">
        <f t="shared" si="4"/>
        <v>59245</v>
      </c>
      <c r="AE55" s="39"/>
      <c r="AF55" s="39"/>
      <c r="AG55" s="39"/>
      <c r="AH55" s="39">
        <f t="shared" si="5"/>
        <v>4492</v>
      </c>
      <c r="AI55" s="39"/>
      <c r="AJ55" s="39"/>
      <c r="AK55" s="39"/>
      <c r="AL55" s="96">
        <f t="shared" si="6"/>
        <v>7.5820744366613221E-2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0.13590396257567419</v>
      </c>
      <c r="AX55" s="44"/>
      <c r="AY55" s="44"/>
      <c r="AZ55" s="44"/>
      <c r="BA55" s="45"/>
      <c r="BB55" s="43">
        <f t="shared" si="8"/>
        <v>1.7929937361216983E-2</v>
      </c>
      <c r="BC55" s="44"/>
      <c r="BD55" s="44"/>
      <c r="BE55" s="44"/>
      <c r="BF55" s="45"/>
      <c r="BG55" s="43">
        <f t="shared" si="9"/>
        <v>7.5820744366613221E-2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36525</v>
      </c>
      <c r="G56" s="39"/>
      <c r="H56" s="39"/>
      <c r="I56" s="39"/>
      <c r="J56" s="39">
        <f>SUM(BR9:BV10)</f>
        <v>6921</v>
      </c>
      <c r="K56" s="39"/>
      <c r="L56" s="39"/>
      <c r="M56" s="39"/>
      <c r="N56" s="96">
        <f t="shared" si="2"/>
        <v>0.18948665297741274</v>
      </c>
      <c r="O56" s="97"/>
      <c r="P56" s="97"/>
      <c r="Q56" s="98"/>
      <c r="R56" s="39">
        <f>SUM(BW9:CA10)</f>
        <v>29934</v>
      </c>
      <c r="S56" s="39"/>
      <c r="T56" s="39"/>
      <c r="U56" s="39"/>
      <c r="V56" s="39">
        <f>SUM(CB9:CF10)</f>
        <v>1031</v>
      </c>
      <c r="W56" s="39"/>
      <c r="X56" s="39"/>
      <c r="Y56" s="39"/>
      <c r="Z56" s="96">
        <f t="shared" si="3"/>
        <v>3.4442440034743102E-2</v>
      </c>
      <c r="AA56" s="97"/>
      <c r="AB56" s="97"/>
      <c r="AC56" s="98"/>
      <c r="AD56" s="39">
        <f t="shared" si="4"/>
        <v>66459</v>
      </c>
      <c r="AE56" s="39"/>
      <c r="AF56" s="39"/>
      <c r="AG56" s="39"/>
      <c r="AH56" s="39">
        <f t="shared" si="5"/>
        <v>7952</v>
      </c>
      <c r="AI56" s="39"/>
      <c r="AJ56" s="39"/>
      <c r="AK56" s="39"/>
      <c r="AL56" s="96">
        <f t="shared" si="6"/>
        <v>0.11965271821724673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0.18948665297741274</v>
      </c>
      <c r="AX56" s="44"/>
      <c r="AY56" s="44"/>
      <c r="AZ56" s="44"/>
      <c r="BA56" s="45"/>
      <c r="BB56" s="43">
        <f t="shared" si="8"/>
        <v>3.4442440034743102E-2</v>
      </c>
      <c r="BC56" s="44"/>
      <c r="BD56" s="44"/>
      <c r="BE56" s="44"/>
      <c r="BF56" s="45"/>
      <c r="BG56" s="43">
        <f t="shared" si="9"/>
        <v>0.11965271821724673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35527</v>
      </c>
      <c r="G57" s="39"/>
      <c r="H57" s="39"/>
      <c r="I57" s="39"/>
      <c r="J57" s="39">
        <f>SUM(BR11:BV12)</f>
        <v>6513</v>
      </c>
      <c r="K57" s="39"/>
      <c r="L57" s="39"/>
      <c r="M57" s="39"/>
      <c r="N57" s="96">
        <f t="shared" si="2"/>
        <v>0.18332535817828693</v>
      </c>
      <c r="O57" s="97"/>
      <c r="P57" s="97"/>
      <c r="Q57" s="98"/>
      <c r="R57" s="39">
        <f>SUM(BW11:CA12)</f>
        <v>26769</v>
      </c>
      <c r="S57" s="39"/>
      <c r="T57" s="39"/>
      <c r="U57" s="39"/>
      <c r="V57" s="39">
        <f>SUM(CB11:CF12)</f>
        <v>1083</v>
      </c>
      <c r="W57" s="39"/>
      <c r="X57" s="39"/>
      <c r="Y57" s="39"/>
      <c r="Z57" s="96">
        <f t="shared" si="3"/>
        <v>4.0457245321080353E-2</v>
      </c>
      <c r="AA57" s="97"/>
      <c r="AB57" s="97"/>
      <c r="AC57" s="98"/>
      <c r="AD57" s="39">
        <f t="shared" si="4"/>
        <v>62296</v>
      </c>
      <c r="AE57" s="39"/>
      <c r="AF57" s="39"/>
      <c r="AG57" s="39"/>
      <c r="AH57" s="39">
        <f t="shared" si="5"/>
        <v>7596</v>
      </c>
      <c r="AI57" s="39"/>
      <c r="AJ57" s="39"/>
      <c r="AK57" s="39"/>
      <c r="AL57" s="96">
        <f t="shared" si="6"/>
        <v>0.12193399255168871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0.18332535817828693</v>
      </c>
      <c r="AX57" s="44"/>
      <c r="AY57" s="44"/>
      <c r="AZ57" s="44"/>
      <c r="BA57" s="45"/>
      <c r="BB57" s="43">
        <f t="shared" si="8"/>
        <v>4.0457245321080353E-2</v>
      </c>
      <c r="BC57" s="44"/>
      <c r="BD57" s="44"/>
      <c r="BE57" s="44"/>
      <c r="BF57" s="45"/>
      <c r="BG57" s="43">
        <f t="shared" si="9"/>
        <v>0.12193399255168871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34947</v>
      </c>
      <c r="G58" s="39"/>
      <c r="H58" s="39"/>
      <c r="I58" s="39"/>
      <c r="J58" s="39">
        <f>SUM(BR13:BV14)</f>
        <v>5428</v>
      </c>
      <c r="K58" s="39"/>
      <c r="L58" s="39"/>
      <c r="M58" s="39"/>
      <c r="N58" s="96">
        <f t="shared" si="2"/>
        <v>0.15532091452771341</v>
      </c>
      <c r="O58" s="97"/>
      <c r="P58" s="97"/>
      <c r="Q58" s="98"/>
      <c r="R58" s="39">
        <f>SUM(BW13:CA14)</f>
        <v>25029</v>
      </c>
      <c r="S58" s="39"/>
      <c r="T58" s="39"/>
      <c r="U58" s="39"/>
      <c r="V58" s="39">
        <f>SUM(CB13:CF14)</f>
        <v>1611</v>
      </c>
      <c r="W58" s="39"/>
      <c r="X58" s="39"/>
      <c r="Y58" s="39"/>
      <c r="Z58" s="96">
        <f t="shared" si="3"/>
        <v>6.4365336209996404E-2</v>
      </c>
      <c r="AA58" s="97"/>
      <c r="AB58" s="97"/>
      <c r="AC58" s="98"/>
      <c r="AD58" s="39">
        <f t="shared" si="4"/>
        <v>59976</v>
      </c>
      <c r="AE58" s="39"/>
      <c r="AF58" s="39"/>
      <c r="AG58" s="39"/>
      <c r="AH58" s="39">
        <f t="shared" si="5"/>
        <v>7039</v>
      </c>
      <c r="AI58" s="39"/>
      <c r="AJ58" s="39"/>
      <c r="AK58" s="39"/>
      <c r="AL58" s="96">
        <f t="shared" si="6"/>
        <v>0.11736361211151126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0.15532091452771341</v>
      </c>
      <c r="AX58" s="44"/>
      <c r="AY58" s="44"/>
      <c r="AZ58" s="44"/>
      <c r="BA58" s="45"/>
      <c r="BB58" s="43">
        <f t="shared" si="8"/>
        <v>6.4365336209996404E-2</v>
      </c>
      <c r="BC58" s="44"/>
      <c r="BD58" s="44"/>
      <c r="BE58" s="44"/>
      <c r="BF58" s="45"/>
      <c r="BG58" s="43">
        <f t="shared" si="9"/>
        <v>0.11736361211151126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20592</v>
      </c>
      <c r="G59" s="39"/>
      <c r="H59" s="39"/>
      <c r="I59" s="39"/>
      <c r="J59" s="39">
        <f>SUM(BR15:BV16)</f>
        <v>2405</v>
      </c>
      <c r="K59" s="39"/>
      <c r="L59" s="39"/>
      <c r="M59" s="39"/>
      <c r="N59" s="96">
        <f t="shared" si="2"/>
        <v>0.1167929292929293</v>
      </c>
      <c r="O59" s="97"/>
      <c r="P59" s="97"/>
      <c r="Q59" s="98"/>
      <c r="R59" s="39">
        <f>SUM(BW15:CA16)</f>
        <v>10373</v>
      </c>
      <c r="S59" s="39"/>
      <c r="T59" s="39"/>
      <c r="U59" s="39"/>
      <c r="V59" s="39">
        <f>SUM(CB15:CF16)</f>
        <v>613</v>
      </c>
      <c r="W59" s="39"/>
      <c r="X59" s="39"/>
      <c r="Y59" s="39"/>
      <c r="Z59" s="96">
        <f t="shared" si="3"/>
        <v>5.909572929721392E-2</v>
      </c>
      <c r="AA59" s="97"/>
      <c r="AB59" s="97"/>
      <c r="AC59" s="98"/>
      <c r="AD59" s="39">
        <f t="shared" si="4"/>
        <v>30965</v>
      </c>
      <c r="AE59" s="39"/>
      <c r="AF59" s="39"/>
      <c r="AG59" s="39"/>
      <c r="AH59" s="39">
        <f t="shared" si="5"/>
        <v>3018</v>
      </c>
      <c r="AI59" s="39"/>
      <c r="AJ59" s="39"/>
      <c r="AK59" s="39"/>
      <c r="AL59" s="96">
        <f t="shared" si="6"/>
        <v>9.7464879702890361E-2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0.1167929292929293</v>
      </c>
      <c r="AX59" s="44"/>
      <c r="AY59" s="44"/>
      <c r="AZ59" s="44"/>
      <c r="BA59" s="45"/>
      <c r="BB59" s="43">
        <f t="shared" si="8"/>
        <v>5.909572929721392E-2</v>
      </c>
      <c r="BC59" s="44"/>
      <c r="BD59" s="44"/>
      <c r="BE59" s="44"/>
      <c r="BF59" s="45"/>
      <c r="BG59" s="43">
        <f t="shared" si="9"/>
        <v>9.7464879702890361E-2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5142</v>
      </c>
      <c r="G60" s="50"/>
      <c r="H60" s="50"/>
      <c r="I60" s="50"/>
      <c r="J60" s="50">
        <f>BR17</f>
        <v>439</v>
      </c>
      <c r="K60" s="50"/>
      <c r="L60" s="50"/>
      <c r="M60" s="50"/>
      <c r="N60" s="102">
        <f t="shared" si="2"/>
        <v>8.5375340334500199E-2</v>
      </c>
      <c r="O60" s="103"/>
      <c r="P60" s="103"/>
      <c r="Q60" s="104"/>
      <c r="R60" s="50">
        <f>BW17</f>
        <v>2098</v>
      </c>
      <c r="S60" s="50"/>
      <c r="T60" s="50"/>
      <c r="U60" s="50"/>
      <c r="V60" s="50">
        <f>CB17</f>
        <v>105</v>
      </c>
      <c r="W60" s="50"/>
      <c r="X60" s="50"/>
      <c r="Y60" s="50"/>
      <c r="Z60" s="102">
        <f t="shared" si="3"/>
        <v>5.0047664442326022E-2</v>
      </c>
      <c r="AA60" s="103"/>
      <c r="AB60" s="103"/>
      <c r="AC60" s="104"/>
      <c r="AD60" s="50">
        <f t="shared" si="4"/>
        <v>7240</v>
      </c>
      <c r="AE60" s="50"/>
      <c r="AF60" s="50"/>
      <c r="AG60" s="50"/>
      <c r="AH60" s="50">
        <f t="shared" si="5"/>
        <v>544</v>
      </c>
      <c r="AI60" s="50"/>
      <c r="AJ60" s="50"/>
      <c r="AK60" s="50"/>
      <c r="AL60" s="102">
        <f t="shared" si="6"/>
        <v>7.5138121546961326E-2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8.5375340334500199E-2</v>
      </c>
      <c r="AX60" s="55"/>
      <c r="AY60" s="55"/>
      <c r="AZ60" s="55"/>
      <c r="BA60" s="56"/>
      <c r="BB60" s="54">
        <f t="shared" si="8"/>
        <v>5.0047664442326022E-2</v>
      </c>
      <c r="BC60" s="55"/>
      <c r="BD60" s="55"/>
      <c r="BE60" s="55"/>
      <c r="BF60" s="56"/>
      <c r="BG60" s="54">
        <f t="shared" si="9"/>
        <v>7.5138121546961326E-2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162899</v>
      </c>
      <c r="G61" s="58"/>
      <c r="H61" s="58"/>
      <c r="I61" s="58"/>
      <c r="J61" s="58">
        <f>SUM(J54:M60)</f>
        <v>25705</v>
      </c>
      <c r="K61" s="58"/>
      <c r="L61" s="58"/>
      <c r="M61" s="58"/>
      <c r="N61" s="62">
        <f t="shared" si="2"/>
        <v>0.15779716265907096</v>
      </c>
      <c r="O61" s="63"/>
      <c r="P61" s="63"/>
      <c r="Q61" s="64"/>
      <c r="R61" s="58">
        <f>SUM(R54:U60)</f>
        <v>125154</v>
      </c>
      <c r="S61" s="58"/>
      <c r="T61" s="58"/>
      <c r="U61" s="58"/>
      <c r="V61" s="58">
        <f>SUM(V54:Y60)</f>
        <v>4986</v>
      </c>
      <c r="W61" s="58"/>
      <c r="X61" s="58"/>
      <c r="Y61" s="58"/>
      <c r="Z61" s="62">
        <f t="shared" si="3"/>
        <v>3.9838918452466558E-2</v>
      </c>
      <c r="AA61" s="63"/>
      <c r="AB61" s="63"/>
      <c r="AC61" s="64"/>
      <c r="AD61" s="58">
        <f>SUM(AD54:AG60)</f>
        <v>288053</v>
      </c>
      <c r="AE61" s="58"/>
      <c r="AF61" s="58"/>
      <c r="AG61" s="58"/>
      <c r="AH61" s="58">
        <f>SUM(AH54:AK60)</f>
        <v>30691</v>
      </c>
      <c r="AI61" s="58"/>
      <c r="AJ61" s="58"/>
      <c r="AK61" s="58"/>
      <c r="AL61" s="62">
        <f t="shared" si="6"/>
        <v>0.10654636473149039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0.15779716265907096</v>
      </c>
      <c r="AX61" s="63"/>
      <c r="AY61" s="63"/>
      <c r="AZ61" s="63"/>
      <c r="BA61" s="64"/>
      <c r="BB61" s="62">
        <f t="shared" si="8"/>
        <v>3.9838918452466558E-2</v>
      </c>
      <c r="BC61" s="63"/>
      <c r="BD61" s="63"/>
      <c r="BE61" s="63"/>
      <c r="BF61" s="64"/>
      <c r="BG61" s="62">
        <f t="shared" si="9"/>
        <v>0.10654636473149039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75D70-80F7-41F0-A30E-D120D15DB5F5}">
  <sheetPr codeName="Sheet13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111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873</v>
      </c>
      <c r="J6" s="28"/>
      <c r="K6" s="28"/>
      <c r="L6" s="28"/>
      <c r="M6" s="28"/>
      <c r="N6" s="28">
        <f>SUM(BR6,CB6)</f>
        <v>77</v>
      </c>
      <c r="O6" s="28"/>
      <c r="P6" s="28"/>
      <c r="Q6" s="28"/>
      <c r="R6" s="28"/>
      <c r="S6" s="29">
        <f t="shared" ref="S6:S13" si="0">IFERROR(N6/I6,0)</f>
        <v>8.8201603665521197E-2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8.8201603665521197E-2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494</v>
      </c>
      <c r="BN6" s="37"/>
      <c r="BO6" s="37"/>
      <c r="BP6" s="37"/>
      <c r="BQ6" s="37"/>
      <c r="BR6" s="37">
        <v>36</v>
      </c>
      <c r="BS6" s="37"/>
      <c r="BT6" s="37"/>
      <c r="BU6" s="37"/>
      <c r="BV6" s="37"/>
      <c r="BW6" s="37">
        <v>379</v>
      </c>
      <c r="BX6" s="37"/>
      <c r="BY6" s="37"/>
      <c r="BZ6" s="37"/>
      <c r="CA6" s="37"/>
      <c r="CB6" s="37">
        <v>41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58886</v>
      </c>
      <c r="J7" s="39"/>
      <c r="K7" s="39"/>
      <c r="L7" s="39"/>
      <c r="M7" s="39"/>
      <c r="N7" s="39">
        <f>SUM(BR7:BV8,CB7:CF8)</f>
        <v>4078</v>
      </c>
      <c r="O7" s="39"/>
      <c r="P7" s="39"/>
      <c r="Q7" s="39"/>
      <c r="R7" s="39"/>
      <c r="S7" s="40">
        <f t="shared" si="0"/>
        <v>6.9252453893964616E-2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6.9252453893964616E-2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9466</v>
      </c>
      <c r="BN7" s="48"/>
      <c r="BO7" s="48"/>
      <c r="BP7" s="48"/>
      <c r="BQ7" s="48"/>
      <c r="BR7" s="48">
        <v>470</v>
      </c>
      <c r="BS7" s="48"/>
      <c r="BT7" s="48"/>
      <c r="BU7" s="48"/>
      <c r="BV7" s="48"/>
      <c r="BW7" s="48">
        <v>10366</v>
      </c>
      <c r="BX7" s="48"/>
      <c r="BY7" s="48"/>
      <c r="BZ7" s="48"/>
      <c r="CA7" s="48"/>
      <c r="CB7" s="48">
        <v>925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66240</v>
      </c>
      <c r="J8" s="39"/>
      <c r="K8" s="39"/>
      <c r="L8" s="39"/>
      <c r="M8" s="39"/>
      <c r="N8" s="39">
        <f>SUM(BR9:BV10,CB9:CF10)</f>
        <v>5845</v>
      </c>
      <c r="O8" s="39"/>
      <c r="P8" s="39"/>
      <c r="Q8" s="39"/>
      <c r="R8" s="39"/>
      <c r="S8" s="40">
        <f t="shared" si="0"/>
        <v>8.8239734299516911E-2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8.8239734299516911E-2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19279</v>
      </c>
      <c r="BN8" s="48"/>
      <c r="BO8" s="48"/>
      <c r="BP8" s="48"/>
      <c r="BQ8" s="48"/>
      <c r="BR8" s="48">
        <v>1031</v>
      </c>
      <c r="BS8" s="48"/>
      <c r="BT8" s="48"/>
      <c r="BU8" s="48"/>
      <c r="BV8" s="48"/>
      <c r="BW8" s="48">
        <v>19775</v>
      </c>
      <c r="BX8" s="48"/>
      <c r="BY8" s="48"/>
      <c r="BZ8" s="48"/>
      <c r="CA8" s="48"/>
      <c r="CB8" s="48">
        <v>1652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62017</v>
      </c>
      <c r="J9" s="39"/>
      <c r="K9" s="39"/>
      <c r="L9" s="39"/>
      <c r="M9" s="39"/>
      <c r="N9" s="39">
        <f>SUM(BR11:BV12,CB11:CF12)</f>
        <v>6302</v>
      </c>
      <c r="O9" s="39"/>
      <c r="P9" s="39"/>
      <c r="Q9" s="39"/>
      <c r="R9" s="39"/>
      <c r="S9" s="40">
        <f t="shared" si="0"/>
        <v>0.1016172984826741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0.1016172984826741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18763</v>
      </c>
      <c r="BN9" s="48"/>
      <c r="BO9" s="48"/>
      <c r="BP9" s="48"/>
      <c r="BQ9" s="48"/>
      <c r="BR9" s="48">
        <v>1154</v>
      </c>
      <c r="BS9" s="48"/>
      <c r="BT9" s="48"/>
      <c r="BU9" s="48"/>
      <c r="BV9" s="48"/>
      <c r="BW9" s="48">
        <v>16332</v>
      </c>
      <c r="BX9" s="48"/>
      <c r="BY9" s="48"/>
      <c r="BZ9" s="48"/>
      <c r="CA9" s="48"/>
      <c r="CB9" s="48">
        <v>1790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59683</v>
      </c>
      <c r="J10" s="39"/>
      <c r="K10" s="39"/>
      <c r="L10" s="39"/>
      <c r="M10" s="39"/>
      <c r="N10" s="39">
        <f>SUM(BR13:BV14,CB13:CF14)</f>
        <v>5455</v>
      </c>
      <c r="O10" s="39"/>
      <c r="P10" s="39"/>
      <c r="Q10" s="39"/>
      <c r="R10" s="39"/>
      <c r="S10" s="40">
        <f t="shared" si="0"/>
        <v>9.1399561014024092E-2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9.1399561014024092E-2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17457</v>
      </c>
      <c r="BN10" s="48"/>
      <c r="BO10" s="48"/>
      <c r="BP10" s="48"/>
      <c r="BQ10" s="48"/>
      <c r="BR10" s="48">
        <v>1201</v>
      </c>
      <c r="BS10" s="48"/>
      <c r="BT10" s="48"/>
      <c r="BU10" s="48"/>
      <c r="BV10" s="48"/>
      <c r="BW10" s="48">
        <v>13688</v>
      </c>
      <c r="BX10" s="48"/>
      <c r="BY10" s="48"/>
      <c r="BZ10" s="48"/>
      <c r="CA10" s="48"/>
      <c r="CB10" s="48">
        <v>1700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30834</v>
      </c>
      <c r="J11" s="39"/>
      <c r="K11" s="39"/>
      <c r="L11" s="39"/>
      <c r="M11" s="39"/>
      <c r="N11" s="39">
        <f>SUM(BR15:BV16,CB15:CF16)</f>
        <v>3305</v>
      </c>
      <c r="O11" s="39"/>
      <c r="P11" s="39"/>
      <c r="Q11" s="39"/>
      <c r="R11" s="39"/>
      <c r="S11" s="40">
        <f t="shared" si="0"/>
        <v>0.10718687163520789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0.10718687163520789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16719</v>
      </c>
      <c r="BN11" s="48"/>
      <c r="BO11" s="48"/>
      <c r="BP11" s="48"/>
      <c r="BQ11" s="48"/>
      <c r="BR11" s="48">
        <v>1193</v>
      </c>
      <c r="BS11" s="48"/>
      <c r="BT11" s="48"/>
      <c r="BU11" s="48"/>
      <c r="BV11" s="48"/>
      <c r="BW11" s="48">
        <v>13075</v>
      </c>
      <c r="BX11" s="48"/>
      <c r="BY11" s="48"/>
      <c r="BZ11" s="48"/>
      <c r="CA11" s="48"/>
      <c r="CB11" s="48">
        <v>1750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7233</v>
      </c>
      <c r="J12" s="50"/>
      <c r="K12" s="50"/>
      <c r="L12" s="50"/>
      <c r="M12" s="50"/>
      <c r="N12" s="50">
        <f>SUM(BR17,CB17)</f>
        <v>1164</v>
      </c>
      <c r="O12" s="50"/>
      <c r="P12" s="50"/>
      <c r="Q12" s="50"/>
      <c r="R12" s="50"/>
      <c r="S12" s="51">
        <f t="shared" si="0"/>
        <v>0.160929075072584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0.160929075072584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18581</v>
      </c>
      <c r="BN12" s="48"/>
      <c r="BO12" s="48"/>
      <c r="BP12" s="48"/>
      <c r="BQ12" s="48"/>
      <c r="BR12" s="48">
        <v>1447</v>
      </c>
      <c r="BS12" s="48"/>
      <c r="BT12" s="48"/>
      <c r="BU12" s="48"/>
      <c r="BV12" s="48"/>
      <c r="BW12" s="48">
        <v>13642</v>
      </c>
      <c r="BX12" s="48"/>
      <c r="BY12" s="48"/>
      <c r="BZ12" s="48"/>
      <c r="CA12" s="48"/>
      <c r="CB12" s="48">
        <v>1912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285766</v>
      </c>
      <c r="J13" s="58"/>
      <c r="K13" s="58"/>
      <c r="L13" s="58"/>
      <c r="M13" s="58"/>
      <c r="N13" s="58">
        <f>SUM(N6:N12)</f>
        <v>26226</v>
      </c>
      <c r="O13" s="58"/>
      <c r="P13" s="58"/>
      <c r="Q13" s="58"/>
      <c r="R13" s="58"/>
      <c r="S13" s="59">
        <f t="shared" si="0"/>
        <v>9.1774388835620752E-2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9.1774388835620752E-2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18791</v>
      </c>
      <c r="BN13" s="48"/>
      <c r="BO13" s="48"/>
      <c r="BP13" s="48"/>
      <c r="BQ13" s="48"/>
      <c r="BR13" s="48">
        <v>1669</v>
      </c>
      <c r="BS13" s="48"/>
      <c r="BT13" s="48"/>
      <c r="BU13" s="48"/>
      <c r="BV13" s="48"/>
      <c r="BW13" s="48">
        <v>13951</v>
      </c>
      <c r="BX13" s="48"/>
      <c r="BY13" s="48"/>
      <c r="BZ13" s="48"/>
      <c r="CA13" s="48"/>
      <c r="CB13" s="48">
        <v>1402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16020</v>
      </c>
      <c r="BN14" s="48"/>
      <c r="BO14" s="48"/>
      <c r="BP14" s="48"/>
      <c r="BQ14" s="48"/>
      <c r="BR14" s="48">
        <v>1719</v>
      </c>
      <c r="BS14" s="48"/>
      <c r="BT14" s="48"/>
      <c r="BU14" s="48"/>
      <c r="BV14" s="48"/>
      <c r="BW14" s="48">
        <v>10921</v>
      </c>
      <c r="BX14" s="48"/>
      <c r="BY14" s="48"/>
      <c r="BZ14" s="48"/>
      <c r="CA14" s="48"/>
      <c r="CB14" s="48">
        <v>665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13172</v>
      </c>
      <c r="BN15" s="48"/>
      <c r="BO15" s="48"/>
      <c r="BP15" s="48"/>
      <c r="BQ15" s="48"/>
      <c r="BR15" s="48">
        <v>1598</v>
      </c>
      <c r="BS15" s="48"/>
      <c r="BT15" s="48"/>
      <c r="BU15" s="48"/>
      <c r="BV15" s="48"/>
      <c r="BW15" s="48">
        <v>6924</v>
      </c>
      <c r="BX15" s="48"/>
      <c r="BY15" s="48"/>
      <c r="BZ15" s="48"/>
      <c r="CA15" s="48"/>
      <c r="CB15" s="48">
        <v>423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7397</v>
      </c>
      <c r="BN16" s="48"/>
      <c r="BO16" s="48"/>
      <c r="BP16" s="48"/>
      <c r="BQ16" s="48"/>
      <c r="BR16" s="48">
        <v>1062</v>
      </c>
      <c r="BS16" s="48"/>
      <c r="BT16" s="48"/>
      <c r="BU16" s="48"/>
      <c r="BV16" s="48"/>
      <c r="BW16" s="48">
        <v>3341</v>
      </c>
      <c r="BX16" s="48"/>
      <c r="BY16" s="48"/>
      <c r="BZ16" s="48"/>
      <c r="CA16" s="48"/>
      <c r="CB16" s="48">
        <v>222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5145</v>
      </c>
      <c r="BN17" s="67"/>
      <c r="BO17" s="67"/>
      <c r="BP17" s="67"/>
      <c r="BQ17" s="67"/>
      <c r="BR17" s="67">
        <v>1016</v>
      </c>
      <c r="BS17" s="67"/>
      <c r="BT17" s="67"/>
      <c r="BU17" s="67"/>
      <c r="BV17" s="67"/>
      <c r="BW17" s="67">
        <v>2088</v>
      </c>
      <c r="BX17" s="67"/>
      <c r="BY17" s="67"/>
      <c r="BZ17" s="67"/>
      <c r="CA17" s="67"/>
      <c r="CB17" s="67">
        <v>148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494</v>
      </c>
      <c r="G54" s="28"/>
      <c r="H54" s="28"/>
      <c r="I54" s="28"/>
      <c r="J54" s="28">
        <f>BR6</f>
        <v>36</v>
      </c>
      <c r="K54" s="28"/>
      <c r="L54" s="28"/>
      <c r="M54" s="28"/>
      <c r="N54" s="90">
        <f t="shared" ref="N54:N61" si="2">IFERROR(J54/F54,0)</f>
        <v>7.28744939271255E-2</v>
      </c>
      <c r="O54" s="91"/>
      <c r="P54" s="91"/>
      <c r="Q54" s="92"/>
      <c r="R54" s="28">
        <f>BW6</f>
        <v>379</v>
      </c>
      <c r="S54" s="28"/>
      <c r="T54" s="28"/>
      <c r="U54" s="28"/>
      <c r="V54" s="28">
        <f>CB6</f>
        <v>41</v>
      </c>
      <c r="W54" s="28"/>
      <c r="X54" s="28"/>
      <c r="Y54" s="28"/>
      <c r="Z54" s="90">
        <f t="shared" ref="Z54:Z61" si="3">IFERROR(V54/R54,0)</f>
        <v>0.10817941952506596</v>
      </c>
      <c r="AA54" s="91"/>
      <c r="AB54" s="91"/>
      <c r="AC54" s="92"/>
      <c r="AD54" s="28">
        <f t="shared" ref="AD54:AD60" si="4">F54+R54</f>
        <v>873</v>
      </c>
      <c r="AE54" s="28"/>
      <c r="AF54" s="28"/>
      <c r="AG54" s="28"/>
      <c r="AH54" s="28">
        <f t="shared" ref="AH54:AH60" si="5">J54+V54</f>
        <v>77</v>
      </c>
      <c r="AI54" s="28"/>
      <c r="AJ54" s="28"/>
      <c r="AK54" s="28"/>
      <c r="AL54" s="90">
        <f t="shared" ref="AL54:AL61" si="6">IFERROR(AH54/AD54,0)</f>
        <v>8.8201603665521197E-2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7.28744939271255E-2</v>
      </c>
      <c r="AX54" s="33"/>
      <c r="AY54" s="33"/>
      <c r="AZ54" s="33"/>
      <c r="BA54" s="34"/>
      <c r="BB54" s="32">
        <f t="shared" ref="BB54:BB61" si="8">Z54</f>
        <v>0.10817941952506596</v>
      </c>
      <c r="BC54" s="33"/>
      <c r="BD54" s="33"/>
      <c r="BE54" s="33"/>
      <c r="BF54" s="34"/>
      <c r="BG54" s="32">
        <f t="shared" ref="BG54:BG61" si="9">AL54</f>
        <v>8.8201603665521197E-2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28745</v>
      </c>
      <c r="G55" s="39"/>
      <c r="H55" s="39"/>
      <c r="I55" s="39"/>
      <c r="J55" s="39">
        <f>SUM(BR7:BV8)</f>
        <v>1501</v>
      </c>
      <c r="K55" s="39"/>
      <c r="L55" s="39"/>
      <c r="M55" s="39"/>
      <c r="N55" s="96">
        <f t="shared" si="2"/>
        <v>5.2217777004696472E-2</v>
      </c>
      <c r="O55" s="97"/>
      <c r="P55" s="97"/>
      <c r="Q55" s="98"/>
      <c r="R55" s="39">
        <f>SUM(BW7:CA8)</f>
        <v>30141</v>
      </c>
      <c r="S55" s="39"/>
      <c r="T55" s="39"/>
      <c r="U55" s="39"/>
      <c r="V55" s="39">
        <f>SUM(CB7:CF8)</f>
        <v>2577</v>
      </c>
      <c r="W55" s="39"/>
      <c r="X55" s="39"/>
      <c r="Y55" s="39"/>
      <c r="Z55" s="96">
        <f t="shared" si="3"/>
        <v>8.5498158654324669E-2</v>
      </c>
      <c r="AA55" s="97"/>
      <c r="AB55" s="97"/>
      <c r="AC55" s="98"/>
      <c r="AD55" s="39">
        <f t="shared" si="4"/>
        <v>58886</v>
      </c>
      <c r="AE55" s="39"/>
      <c r="AF55" s="39"/>
      <c r="AG55" s="39"/>
      <c r="AH55" s="39">
        <f t="shared" si="5"/>
        <v>4078</v>
      </c>
      <c r="AI55" s="39"/>
      <c r="AJ55" s="39"/>
      <c r="AK55" s="39"/>
      <c r="AL55" s="96">
        <f t="shared" si="6"/>
        <v>6.9252453893964616E-2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5.2217777004696472E-2</v>
      </c>
      <c r="AX55" s="44"/>
      <c r="AY55" s="44"/>
      <c r="AZ55" s="44"/>
      <c r="BA55" s="45"/>
      <c r="BB55" s="43">
        <f t="shared" si="8"/>
        <v>8.5498158654324669E-2</v>
      </c>
      <c r="BC55" s="44"/>
      <c r="BD55" s="44"/>
      <c r="BE55" s="44"/>
      <c r="BF55" s="45"/>
      <c r="BG55" s="43">
        <f t="shared" si="9"/>
        <v>6.9252453893964616E-2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36220</v>
      </c>
      <c r="G56" s="39"/>
      <c r="H56" s="39"/>
      <c r="I56" s="39"/>
      <c r="J56" s="39">
        <f>SUM(BR9:BV10)</f>
        <v>2355</v>
      </c>
      <c r="K56" s="39"/>
      <c r="L56" s="39"/>
      <c r="M56" s="39"/>
      <c r="N56" s="96">
        <f t="shared" si="2"/>
        <v>6.5019326339039202E-2</v>
      </c>
      <c r="O56" s="97"/>
      <c r="P56" s="97"/>
      <c r="Q56" s="98"/>
      <c r="R56" s="39">
        <f>SUM(BW9:CA10)</f>
        <v>30020</v>
      </c>
      <c r="S56" s="39"/>
      <c r="T56" s="39"/>
      <c r="U56" s="39"/>
      <c r="V56" s="39">
        <f>SUM(CB9:CF10)</f>
        <v>3490</v>
      </c>
      <c r="W56" s="39"/>
      <c r="X56" s="39"/>
      <c r="Y56" s="39"/>
      <c r="Z56" s="96">
        <f t="shared" si="3"/>
        <v>0.11625582944703532</v>
      </c>
      <c r="AA56" s="97"/>
      <c r="AB56" s="97"/>
      <c r="AC56" s="98"/>
      <c r="AD56" s="39">
        <f t="shared" si="4"/>
        <v>66240</v>
      </c>
      <c r="AE56" s="39"/>
      <c r="AF56" s="39"/>
      <c r="AG56" s="39"/>
      <c r="AH56" s="39">
        <f t="shared" si="5"/>
        <v>5845</v>
      </c>
      <c r="AI56" s="39"/>
      <c r="AJ56" s="39"/>
      <c r="AK56" s="39"/>
      <c r="AL56" s="96">
        <f t="shared" si="6"/>
        <v>8.8239734299516911E-2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6.5019326339039202E-2</v>
      </c>
      <c r="AX56" s="44"/>
      <c r="AY56" s="44"/>
      <c r="AZ56" s="44"/>
      <c r="BA56" s="45"/>
      <c r="BB56" s="43">
        <f t="shared" si="8"/>
        <v>0.11625582944703532</v>
      </c>
      <c r="BC56" s="44"/>
      <c r="BD56" s="44"/>
      <c r="BE56" s="44"/>
      <c r="BF56" s="45"/>
      <c r="BG56" s="43">
        <f t="shared" si="9"/>
        <v>8.8239734299516911E-2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35300</v>
      </c>
      <c r="G57" s="39"/>
      <c r="H57" s="39"/>
      <c r="I57" s="39"/>
      <c r="J57" s="39">
        <f>SUM(BR11:BV12)</f>
        <v>2640</v>
      </c>
      <c r="K57" s="39"/>
      <c r="L57" s="39"/>
      <c r="M57" s="39"/>
      <c r="N57" s="96">
        <f t="shared" si="2"/>
        <v>7.4787535410764869E-2</v>
      </c>
      <c r="O57" s="97"/>
      <c r="P57" s="97"/>
      <c r="Q57" s="98"/>
      <c r="R57" s="39">
        <f>SUM(BW11:CA12)</f>
        <v>26717</v>
      </c>
      <c r="S57" s="39"/>
      <c r="T57" s="39"/>
      <c r="U57" s="39"/>
      <c r="V57" s="39">
        <f>SUM(CB11:CF12)</f>
        <v>3662</v>
      </c>
      <c r="W57" s="39"/>
      <c r="X57" s="39"/>
      <c r="Y57" s="39"/>
      <c r="Z57" s="96">
        <f t="shared" si="3"/>
        <v>0.1370662873825654</v>
      </c>
      <c r="AA57" s="97"/>
      <c r="AB57" s="97"/>
      <c r="AC57" s="98"/>
      <c r="AD57" s="39">
        <f t="shared" si="4"/>
        <v>62017</v>
      </c>
      <c r="AE57" s="39"/>
      <c r="AF57" s="39"/>
      <c r="AG57" s="39"/>
      <c r="AH57" s="39">
        <f t="shared" si="5"/>
        <v>6302</v>
      </c>
      <c r="AI57" s="39"/>
      <c r="AJ57" s="39"/>
      <c r="AK57" s="39"/>
      <c r="AL57" s="96">
        <f t="shared" si="6"/>
        <v>0.1016172984826741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7.4787535410764869E-2</v>
      </c>
      <c r="AX57" s="44"/>
      <c r="AY57" s="44"/>
      <c r="AZ57" s="44"/>
      <c r="BA57" s="45"/>
      <c r="BB57" s="43">
        <f t="shared" si="8"/>
        <v>0.1370662873825654</v>
      </c>
      <c r="BC57" s="44"/>
      <c r="BD57" s="44"/>
      <c r="BE57" s="44"/>
      <c r="BF57" s="45"/>
      <c r="BG57" s="43">
        <f t="shared" si="9"/>
        <v>0.1016172984826741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34811</v>
      </c>
      <c r="G58" s="39"/>
      <c r="H58" s="39"/>
      <c r="I58" s="39"/>
      <c r="J58" s="39">
        <f>SUM(BR13:BV14)</f>
        <v>3388</v>
      </c>
      <c r="K58" s="39"/>
      <c r="L58" s="39"/>
      <c r="M58" s="39"/>
      <c r="N58" s="96">
        <f t="shared" si="2"/>
        <v>9.7325558013271668E-2</v>
      </c>
      <c r="O58" s="97"/>
      <c r="P58" s="97"/>
      <c r="Q58" s="98"/>
      <c r="R58" s="39">
        <f>SUM(BW13:CA14)</f>
        <v>24872</v>
      </c>
      <c r="S58" s="39"/>
      <c r="T58" s="39"/>
      <c r="U58" s="39"/>
      <c r="V58" s="39">
        <f>SUM(CB13:CF14)</f>
        <v>2067</v>
      </c>
      <c r="W58" s="39"/>
      <c r="X58" s="39"/>
      <c r="Y58" s="39"/>
      <c r="Z58" s="96">
        <f t="shared" si="3"/>
        <v>8.3105500160823409E-2</v>
      </c>
      <c r="AA58" s="97"/>
      <c r="AB58" s="97"/>
      <c r="AC58" s="98"/>
      <c r="AD58" s="39">
        <f t="shared" si="4"/>
        <v>59683</v>
      </c>
      <c r="AE58" s="39"/>
      <c r="AF58" s="39"/>
      <c r="AG58" s="39"/>
      <c r="AH58" s="39">
        <f t="shared" si="5"/>
        <v>5455</v>
      </c>
      <c r="AI58" s="39"/>
      <c r="AJ58" s="39"/>
      <c r="AK58" s="39"/>
      <c r="AL58" s="96">
        <f t="shared" si="6"/>
        <v>9.1399561014024092E-2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9.7325558013271668E-2</v>
      </c>
      <c r="AX58" s="44"/>
      <c r="AY58" s="44"/>
      <c r="AZ58" s="44"/>
      <c r="BA58" s="45"/>
      <c r="BB58" s="43">
        <f t="shared" si="8"/>
        <v>8.3105500160823409E-2</v>
      </c>
      <c r="BC58" s="44"/>
      <c r="BD58" s="44"/>
      <c r="BE58" s="44"/>
      <c r="BF58" s="45"/>
      <c r="BG58" s="43">
        <f t="shared" si="9"/>
        <v>9.1399561014024092E-2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20569</v>
      </c>
      <c r="G59" s="39"/>
      <c r="H59" s="39"/>
      <c r="I59" s="39"/>
      <c r="J59" s="39">
        <f>SUM(BR15:BV16)</f>
        <v>2660</v>
      </c>
      <c r="K59" s="39"/>
      <c r="L59" s="39"/>
      <c r="M59" s="39"/>
      <c r="N59" s="96">
        <f t="shared" si="2"/>
        <v>0.12932082259711217</v>
      </c>
      <c r="O59" s="97"/>
      <c r="P59" s="97"/>
      <c r="Q59" s="98"/>
      <c r="R59" s="39">
        <f>SUM(BW15:CA16)</f>
        <v>10265</v>
      </c>
      <c r="S59" s="39"/>
      <c r="T59" s="39"/>
      <c r="U59" s="39"/>
      <c r="V59" s="39">
        <f>SUM(CB15:CF16)</f>
        <v>645</v>
      </c>
      <c r="W59" s="39"/>
      <c r="X59" s="39"/>
      <c r="Y59" s="39"/>
      <c r="Z59" s="96">
        <f t="shared" si="3"/>
        <v>6.2834875791524594E-2</v>
      </c>
      <c r="AA59" s="97"/>
      <c r="AB59" s="97"/>
      <c r="AC59" s="98"/>
      <c r="AD59" s="39">
        <f t="shared" si="4"/>
        <v>30834</v>
      </c>
      <c r="AE59" s="39"/>
      <c r="AF59" s="39"/>
      <c r="AG59" s="39"/>
      <c r="AH59" s="39">
        <f t="shared" si="5"/>
        <v>3305</v>
      </c>
      <c r="AI59" s="39"/>
      <c r="AJ59" s="39"/>
      <c r="AK59" s="39"/>
      <c r="AL59" s="96">
        <f t="shared" si="6"/>
        <v>0.10718687163520789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0.12932082259711217</v>
      </c>
      <c r="AX59" s="44"/>
      <c r="AY59" s="44"/>
      <c r="AZ59" s="44"/>
      <c r="BA59" s="45"/>
      <c r="BB59" s="43">
        <f t="shared" si="8"/>
        <v>6.2834875791524594E-2</v>
      </c>
      <c r="BC59" s="44"/>
      <c r="BD59" s="44"/>
      <c r="BE59" s="44"/>
      <c r="BF59" s="45"/>
      <c r="BG59" s="43">
        <f t="shared" si="9"/>
        <v>0.10718687163520789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5145</v>
      </c>
      <c r="G60" s="50"/>
      <c r="H60" s="50"/>
      <c r="I60" s="50"/>
      <c r="J60" s="50">
        <f>BR17</f>
        <v>1016</v>
      </c>
      <c r="K60" s="50"/>
      <c r="L60" s="50"/>
      <c r="M60" s="50"/>
      <c r="N60" s="102">
        <f t="shared" si="2"/>
        <v>0.19747327502429543</v>
      </c>
      <c r="O60" s="103"/>
      <c r="P60" s="103"/>
      <c r="Q60" s="104"/>
      <c r="R60" s="50">
        <f>BW17</f>
        <v>2088</v>
      </c>
      <c r="S60" s="50"/>
      <c r="T60" s="50"/>
      <c r="U60" s="50"/>
      <c r="V60" s="50">
        <f>CB17</f>
        <v>148</v>
      </c>
      <c r="W60" s="50"/>
      <c r="X60" s="50"/>
      <c r="Y60" s="50"/>
      <c r="Z60" s="102">
        <f t="shared" si="3"/>
        <v>7.0881226053639848E-2</v>
      </c>
      <c r="AA60" s="103"/>
      <c r="AB60" s="103"/>
      <c r="AC60" s="104"/>
      <c r="AD60" s="50">
        <f t="shared" si="4"/>
        <v>7233</v>
      </c>
      <c r="AE60" s="50"/>
      <c r="AF60" s="50"/>
      <c r="AG60" s="50"/>
      <c r="AH60" s="50">
        <f t="shared" si="5"/>
        <v>1164</v>
      </c>
      <c r="AI60" s="50"/>
      <c r="AJ60" s="50"/>
      <c r="AK60" s="50"/>
      <c r="AL60" s="102">
        <f t="shared" si="6"/>
        <v>0.160929075072584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0.19747327502429543</v>
      </c>
      <c r="AX60" s="55"/>
      <c r="AY60" s="55"/>
      <c r="AZ60" s="55"/>
      <c r="BA60" s="56"/>
      <c r="BB60" s="54">
        <f t="shared" si="8"/>
        <v>7.0881226053639848E-2</v>
      </c>
      <c r="BC60" s="55"/>
      <c r="BD60" s="55"/>
      <c r="BE60" s="55"/>
      <c r="BF60" s="56"/>
      <c r="BG60" s="54">
        <f t="shared" si="9"/>
        <v>0.160929075072584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161284</v>
      </c>
      <c r="G61" s="58"/>
      <c r="H61" s="58"/>
      <c r="I61" s="58"/>
      <c r="J61" s="58">
        <f>SUM(J54:M60)</f>
        <v>13596</v>
      </c>
      <c r="K61" s="58"/>
      <c r="L61" s="58"/>
      <c r="M61" s="58"/>
      <c r="N61" s="62">
        <f t="shared" si="2"/>
        <v>8.4298504501376451E-2</v>
      </c>
      <c r="O61" s="63"/>
      <c r="P61" s="63"/>
      <c r="Q61" s="64"/>
      <c r="R61" s="58">
        <f>SUM(R54:U60)</f>
        <v>124482</v>
      </c>
      <c r="S61" s="58"/>
      <c r="T61" s="58"/>
      <c r="U61" s="58"/>
      <c r="V61" s="58">
        <f>SUM(V54:Y60)</f>
        <v>12630</v>
      </c>
      <c r="W61" s="58"/>
      <c r="X61" s="58"/>
      <c r="Y61" s="58"/>
      <c r="Z61" s="62">
        <f t="shared" si="3"/>
        <v>0.10146045211355859</v>
      </c>
      <c r="AA61" s="63"/>
      <c r="AB61" s="63"/>
      <c r="AC61" s="64"/>
      <c r="AD61" s="58">
        <f>SUM(AD54:AG60)</f>
        <v>285766</v>
      </c>
      <c r="AE61" s="58"/>
      <c r="AF61" s="58"/>
      <c r="AG61" s="58"/>
      <c r="AH61" s="58">
        <f>SUM(AH54:AK60)</f>
        <v>26226</v>
      </c>
      <c r="AI61" s="58"/>
      <c r="AJ61" s="58"/>
      <c r="AK61" s="58"/>
      <c r="AL61" s="62">
        <f t="shared" si="6"/>
        <v>9.1774388835620752E-2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8.4298504501376451E-2</v>
      </c>
      <c r="AX61" s="63"/>
      <c r="AY61" s="63"/>
      <c r="AZ61" s="63"/>
      <c r="BA61" s="64"/>
      <c r="BB61" s="62">
        <f t="shared" si="8"/>
        <v>0.10146045211355859</v>
      </c>
      <c r="BC61" s="63"/>
      <c r="BD61" s="63"/>
      <c r="BE61" s="63"/>
      <c r="BF61" s="64"/>
      <c r="BG61" s="62">
        <f t="shared" si="9"/>
        <v>9.1774388835620752E-2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C7879-EFCA-443A-9AFC-538262BAD276}">
  <sheetPr codeName="Sheet14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112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405</v>
      </c>
      <c r="J6" s="28"/>
      <c r="K6" s="28"/>
      <c r="L6" s="28"/>
      <c r="M6" s="28"/>
      <c r="N6" s="28">
        <f>SUM(BR6,CB6)</f>
        <v>14</v>
      </c>
      <c r="O6" s="28"/>
      <c r="P6" s="28"/>
      <c r="Q6" s="28"/>
      <c r="R6" s="28"/>
      <c r="S6" s="29">
        <f t="shared" ref="S6:S13" si="0">IFERROR(N6/I6,0)</f>
        <v>3.4567901234567898E-2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3.4567901234567898E-2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279</v>
      </c>
      <c r="BN6" s="37"/>
      <c r="BO6" s="37"/>
      <c r="BP6" s="37"/>
      <c r="BQ6" s="37"/>
      <c r="BR6" s="37">
        <v>10</v>
      </c>
      <c r="BS6" s="37"/>
      <c r="BT6" s="37"/>
      <c r="BU6" s="37"/>
      <c r="BV6" s="37"/>
      <c r="BW6" s="37">
        <v>126</v>
      </c>
      <c r="BX6" s="37"/>
      <c r="BY6" s="37"/>
      <c r="BZ6" s="37"/>
      <c r="CA6" s="37"/>
      <c r="CB6" s="37">
        <v>4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35825</v>
      </c>
      <c r="J7" s="39"/>
      <c r="K7" s="39"/>
      <c r="L7" s="39"/>
      <c r="M7" s="39"/>
      <c r="N7" s="39">
        <f>SUM(BR7:BV8,CB7:CF8)</f>
        <v>1562</v>
      </c>
      <c r="O7" s="39"/>
      <c r="P7" s="39"/>
      <c r="Q7" s="39"/>
      <c r="R7" s="39"/>
      <c r="S7" s="40">
        <f t="shared" si="0"/>
        <v>4.3600837404047452E-2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4.3600837404047452E-2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5374</v>
      </c>
      <c r="BN7" s="48"/>
      <c r="BO7" s="48"/>
      <c r="BP7" s="48"/>
      <c r="BQ7" s="48"/>
      <c r="BR7" s="48">
        <v>136</v>
      </c>
      <c r="BS7" s="48"/>
      <c r="BT7" s="48"/>
      <c r="BU7" s="48"/>
      <c r="BV7" s="48"/>
      <c r="BW7" s="48">
        <v>5969</v>
      </c>
      <c r="BX7" s="48"/>
      <c r="BY7" s="48"/>
      <c r="BZ7" s="48"/>
      <c r="CA7" s="48"/>
      <c r="CB7" s="48">
        <v>336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51666</v>
      </c>
      <c r="J8" s="39"/>
      <c r="K8" s="39"/>
      <c r="L8" s="39"/>
      <c r="M8" s="39"/>
      <c r="N8" s="39">
        <f>SUM(BR9:BV10,CB9:CF10)</f>
        <v>3147</v>
      </c>
      <c r="O8" s="39"/>
      <c r="P8" s="39"/>
      <c r="Q8" s="39"/>
      <c r="R8" s="39"/>
      <c r="S8" s="40">
        <f t="shared" si="0"/>
        <v>6.0910463360817561E-2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6.0910463360817561E-2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11690</v>
      </c>
      <c r="BN8" s="48"/>
      <c r="BO8" s="48"/>
      <c r="BP8" s="48"/>
      <c r="BQ8" s="48"/>
      <c r="BR8" s="48">
        <v>344</v>
      </c>
      <c r="BS8" s="48"/>
      <c r="BT8" s="48"/>
      <c r="BU8" s="48"/>
      <c r="BV8" s="48"/>
      <c r="BW8" s="48">
        <v>12792</v>
      </c>
      <c r="BX8" s="48"/>
      <c r="BY8" s="48"/>
      <c r="BZ8" s="48"/>
      <c r="CA8" s="48"/>
      <c r="CB8" s="48">
        <v>746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57619</v>
      </c>
      <c r="J9" s="39"/>
      <c r="K9" s="39"/>
      <c r="L9" s="39"/>
      <c r="M9" s="39"/>
      <c r="N9" s="39">
        <f>SUM(BR11:BV12,CB11:CF12)</f>
        <v>5776</v>
      </c>
      <c r="O9" s="39"/>
      <c r="P9" s="39"/>
      <c r="Q9" s="39"/>
      <c r="R9" s="39"/>
      <c r="S9" s="40">
        <f t="shared" si="0"/>
        <v>0.10024471094604211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0.10024471094604211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13234</v>
      </c>
      <c r="BN9" s="48"/>
      <c r="BO9" s="48"/>
      <c r="BP9" s="48"/>
      <c r="BQ9" s="48"/>
      <c r="BR9" s="48">
        <v>539</v>
      </c>
      <c r="BS9" s="48"/>
      <c r="BT9" s="48"/>
      <c r="BU9" s="48"/>
      <c r="BV9" s="48"/>
      <c r="BW9" s="48">
        <v>12326</v>
      </c>
      <c r="BX9" s="48"/>
      <c r="BY9" s="48"/>
      <c r="BZ9" s="48"/>
      <c r="CA9" s="48"/>
      <c r="CB9" s="48">
        <v>734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55788</v>
      </c>
      <c r="J10" s="39"/>
      <c r="K10" s="39"/>
      <c r="L10" s="39"/>
      <c r="M10" s="39"/>
      <c r="N10" s="39">
        <f>SUM(BR13:BV14,CB13:CF14)</f>
        <v>10943</v>
      </c>
      <c r="O10" s="39"/>
      <c r="P10" s="39"/>
      <c r="Q10" s="39"/>
      <c r="R10" s="39"/>
      <c r="S10" s="40">
        <f t="shared" si="0"/>
        <v>0.19615329461532946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0.19615329461532946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14049</v>
      </c>
      <c r="BN10" s="48"/>
      <c r="BO10" s="48"/>
      <c r="BP10" s="48"/>
      <c r="BQ10" s="48"/>
      <c r="BR10" s="48">
        <v>799</v>
      </c>
      <c r="BS10" s="48"/>
      <c r="BT10" s="48"/>
      <c r="BU10" s="48"/>
      <c r="BV10" s="48"/>
      <c r="BW10" s="48">
        <v>12057</v>
      </c>
      <c r="BX10" s="48"/>
      <c r="BY10" s="48"/>
      <c r="BZ10" s="48"/>
      <c r="CA10" s="48"/>
      <c r="CB10" s="48">
        <v>1075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28969</v>
      </c>
      <c r="J11" s="39"/>
      <c r="K11" s="39"/>
      <c r="L11" s="39"/>
      <c r="M11" s="39"/>
      <c r="N11" s="39">
        <f>SUM(BR15:BV16,CB15:CF16)</f>
        <v>9063</v>
      </c>
      <c r="O11" s="39"/>
      <c r="P11" s="39"/>
      <c r="Q11" s="39"/>
      <c r="R11" s="39"/>
      <c r="S11" s="40">
        <f t="shared" si="0"/>
        <v>0.31285166902551004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0.31285166902551004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15333</v>
      </c>
      <c r="BN11" s="48"/>
      <c r="BO11" s="48"/>
      <c r="BP11" s="48"/>
      <c r="BQ11" s="48"/>
      <c r="BR11" s="48">
        <v>1054</v>
      </c>
      <c r="BS11" s="48"/>
      <c r="BT11" s="48"/>
      <c r="BU11" s="48"/>
      <c r="BV11" s="48"/>
      <c r="BW11" s="48">
        <v>12290</v>
      </c>
      <c r="BX11" s="48"/>
      <c r="BY11" s="48"/>
      <c r="BZ11" s="48"/>
      <c r="CA11" s="48"/>
      <c r="CB11" s="48">
        <v>1285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6316</v>
      </c>
      <c r="J12" s="50"/>
      <c r="K12" s="50"/>
      <c r="L12" s="50"/>
      <c r="M12" s="50"/>
      <c r="N12" s="50">
        <f>SUM(BR17,CB17)</f>
        <v>2733</v>
      </c>
      <c r="O12" s="50"/>
      <c r="P12" s="50"/>
      <c r="Q12" s="50"/>
      <c r="R12" s="50"/>
      <c r="S12" s="51">
        <f t="shared" si="0"/>
        <v>0.43271057631412285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0.43271057631412285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17173</v>
      </c>
      <c r="BN12" s="48"/>
      <c r="BO12" s="48"/>
      <c r="BP12" s="48"/>
      <c r="BQ12" s="48"/>
      <c r="BR12" s="48">
        <v>1814</v>
      </c>
      <c r="BS12" s="48"/>
      <c r="BT12" s="48"/>
      <c r="BU12" s="48"/>
      <c r="BV12" s="48"/>
      <c r="BW12" s="48">
        <v>12823</v>
      </c>
      <c r="BX12" s="48"/>
      <c r="BY12" s="48"/>
      <c r="BZ12" s="48"/>
      <c r="CA12" s="48"/>
      <c r="CB12" s="48">
        <v>1623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236588</v>
      </c>
      <c r="J13" s="58"/>
      <c r="K13" s="58"/>
      <c r="L13" s="58"/>
      <c r="M13" s="58"/>
      <c r="N13" s="58">
        <f>SUM(N6:N12)</f>
        <v>33238</v>
      </c>
      <c r="O13" s="58"/>
      <c r="P13" s="58"/>
      <c r="Q13" s="58"/>
      <c r="R13" s="58"/>
      <c r="S13" s="59">
        <f t="shared" si="0"/>
        <v>0.14048895125703756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0.14048895125703756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17435</v>
      </c>
      <c r="BN13" s="48"/>
      <c r="BO13" s="48"/>
      <c r="BP13" s="48"/>
      <c r="BQ13" s="48"/>
      <c r="BR13" s="48">
        <v>2816</v>
      </c>
      <c r="BS13" s="48"/>
      <c r="BT13" s="48"/>
      <c r="BU13" s="48"/>
      <c r="BV13" s="48"/>
      <c r="BW13" s="48">
        <v>13167</v>
      </c>
      <c r="BX13" s="48"/>
      <c r="BY13" s="48"/>
      <c r="BZ13" s="48"/>
      <c r="CA13" s="48"/>
      <c r="CB13" s="48">
        <v>2260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14902</v>
      </c>
      <c r="BN14" s="48"/>
      <c r="BO14" s="48"/>
      <c r="BP14" s="48"/>
      <c r="BQ14" s="48"/>
      <c r="BR14" s="48">
        <v>3401</v>
      </c>
      <c r="BS14" s="48"/>
      <c r="BT14" s="48"/>
      <c r="BU14" s="48"/>
      <c r="BV14" s="48"/>
      <c r="BW14" s="48">
        <v>10284</v>
      </c>
      <c r="BX14" s="48"/>
      <c r="BY14" s="48"/>
      <c r="BZ14" s="48"/>
      <c r="CA14" s="48"/>
      <c r="CB14" s="48">
        <v>2466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12357</v>
      </c>
      <c r="BN15" s="48"/>
      <c r="BO15" s="48"/>
      <c r="BP15" s="48"/>
      <c r="BQ15" s="48"/>
      <c r="BR15" s="48">
        <v>3567</v>
      </c>
      <c r="BS15" s="48"/>
      <c r="BT15" s="48"/>
      <c r="BU15" s="48"/>
      <c r="BV15" s="48"/>
      <c r="BW15" s="48">
        <v>6555</v>
      </c>
      <c r="BX15" s="48"/>
      <c r="BY15" s="48"/>
      <c r="BZ15" s="48"/>
      <c r="CA15" s="48"/>
      <c r="CB15" s="48">
        <v>1994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6933</v>
      </c>
      <c r="BN16" s="48"/>
      <c r="BO16" s="48"/>
      <c r="BP16" s="48"/>
      <c r="BQ16" s="48"/>
      <c r="BR16" s="48">
        <v>2505</v>
      </c>
      <c r="BS16" s="48"/>
      <c r="BT16" s="48"/>
      <c r="BU16" s="48"/>
      <c r="BV16" s="48"/>
      <c r="BW16" s="48">
        <v>3124</v>
      </c>
      <c r="BX16" s="48"/>
      <c r="BY16" s="48"/>
      <c r="BZ16" s="48"/>
      <c r="CA16" s="48"/>
      <c r="CB16" s="48">
        <v>997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4473</v>
      </c>
      <c r="BN17" s="67"/>
      <c r="BO17" s="67"/>
      <c r="BP17" s="67"/>
      <c r="BQ17" s="67"/>
      <c r="BR17" s="67">
        <v>2006</v>
      </c>
      <c r="BS17" s="67"/>
      <c r="BT17" s="67"/>
      <c r="BU17" s="67"/>
      <c r="BV17" s="67"/>
      <c r="BW17" s="67">
        <v>1843</v>
      </c>
      <c r="BX17" s="67"/>
      <c r="BY17" s="67"/>
      <c r="BZ17" s="67"/>
      <c r="CA17" s="67"/>
      <c r="CB17" s="67">
        <v>727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279</v>
      </c>
      <c r="G54" s="28"/>
      <c r="H54" s="28"/>
      <c r="I54" s="28"/>
      <c r="J54" s="28">
        <f>BR6</f>
        <v>10</v>
      </c>
      <c r="K54" s="28"/>
      <c r="L54" s="28"/>
      <c r="M54" s="28"/>
      <c r="N54" s="90">
        <f t="shared" ref="N54:N61" si="2">IFERROR(J54/F54,0)</f>
        <v>3.5842293906810034E-2</v>
      </c>
      <c r="O54" s="91"/>
      <c r="P54" s="91"/>
      <c r="Q54" s="92"/>
      <c r="R54" s="28">
        <f>BW6</f>
        <v>126</v>
      </c>
      <c r="S54" s="28"/>
      <c r="T54" s="28"/>
      <c r="U54" s="28"/>
      <c r="V54" s="28">
        <f>CB6</f>
        <v>4</v>
      </c>
      <c r="W54" s="28"/>
      <c r="X54" s="28"/>
      <c r="Y54" s="28"/>
      <c r="Z54" s="90">
        <f t="shared" ref="Z54:Z61" si="3">IFERROR(V54/R54,0)</f>
        <v>3.1746031746031744E-2</v>
      </c>
      <c r="AA54" s="91"/>
      <c r="AB54" s="91"/>
      <c r="AC54" s="92"/>
      <c r="AD54" s="28">
        <f t="shared" ref="AD54:AD60" si="4">F54+R54</f>
        <v>405</v>
      </c>
      <c r="AE54" s="28"/>
      <c r="AF54" s="28"/>
      <c r="AG54" s="28"/>
      <c r="AH54" s="28">
        <f t="shared" ref="AH54:AH60" si="5">J54+V54</f>
        <v>14</v>
      </c>
      <c r="AI54" s="28"/>
      <c r="AJ54" s="28"/>
      <c r="AK54" s="28"/>
      <c r="AL54" s="90">
        <f t="shared" ref="AL54:AL61" si="6">IFERROR(AH54/AD54,0)</f>
        <v>3.4567901234567898E-2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3.5842293906810034E-2</v>
      </c>
      <c r="AX54" s="33"/>
      <c r="AY54" s="33"/>
      <c r="AZ54" s="33"/>
      <c r="BA54" s="34"/>
      <c r="BB54" s="32">
        <f t="shared" ref="BB54:BB61" si="8">Z54</f>
        <v>3.1746031746031744E-2</v>
      </c>
      <c r="BC54" s="33"/>
      <c r="BD54" s="33"/>
      <c r="BE54" s="33"/>
      <c r="BF54" s="34"/>
      <c r="BG54" s="32">
        <f t="shared" ref="BG54:BG61" si="9">AL54</f>
        <v>3.4567901234567898E-2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17064</v>
      </c>
      <c r="G55" s="39"/>
      <c r="H55" s="39"/>
      <c r="I55" s="39"/>
      <c r="J55" s="39">
        <f>SUM(BR7:BV8)</f>
        <v>480</v>
      </c>
      <c r="K55" s="39"/>
      <c r="L55" s="39"/>
      <c r="M55" s="39"/>
      <c r="N55" s="96">
        <f t="shared" si="2"/>
        <v>2.8129395218002812E-2</v>
      </c>
      <c r="O55" s="97"/>
      <c r="P55" s="97"/>
      <c r="Q55" s="98"/>
      <c r="R55" s="39">
        <f>SUM(BW7:CA8)</f>
        <v>18761</v>
      </c>
      <c r="S55" s="39"/>
      <c r="T55" s="39"/>
      <c r="U55" s="39"/>
      <c r="V55" s="39">
        <f>SUM(CB7:CF8)</f>
        <v>1082</v>
      </c>
      <c r="W55" s="39"/>
      <c r="X55" s="39"/>
      <c r="Y55" s="39"/>
      <c r="Z55" s="96">
        <f t="shared" si="3"/>
        <v>5.7672831938596021E-2</v>
      </c>
      <c r="AA55" s="97"/>
      <c r="AB55" s="97"/>
      <c r="AC55" s="98"/>
      <c r="AD55" s="39">
        <f t="shared" si="4"/>
        <v>35825</v>
      </c>
      <c r="AE55" s="39"/>
      <c r="AF55" s="39"/>
      <c r="AG55" s="39"/>
      <c r="AH55" s="39">
        <f t="shared" si="5"/>
        <v>1562</v>
      </c>
      <c r="AI55" s="39"/>
      <c r="AJ55" s="39"/>
      <c r="AK55" s="39"/>
      <c r="AL55" s="96">
        <f t="shared" si="6"/>
        <v>4.3600837404047452E-2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2.8129395218002812E-2</v>
      </c>
      <c r="AX55" s="44"/>
      <c r="AY55" s="44"/>
      <c r="AZ55" s="44"/>
      <c r="BA55" s="45"/>
      <c r="BB55" s="43">
        <f t="shared" si="8"/>
        <v>5.7672831938596021E-2</v>
      </c>
      <c r="BC55" s="44"/>
      <c r="BD55" s="44"/>
      <c r="BE55" s="44"/>
      <c r="BF55" s="45"/>
      <c r="BG55" s="43">
        <f t="shared" si="9"/>
        <v>4.3600837404047452E-2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27283</v>
      </c>
      <c r="G56" s="39"/>
      <c r="H56" s="39"/>
      <c r="I56" s="39"/>
      <c r="J56" s="39">
        <f>SUM(BR9:BV10)</f>
        <v>1338</v>
      </c>
      <c r="K56" s="39"/>
      <c r="L56" s="39"/>
      <c r="M56" s="39"/>
      <c r="N56" s="96">
        <f t="shared" si="2"/>
        <v>4.9041527691236299E-2</v>
      </c>
      <c r="O56" s="97"/>
      <c r="P56" s="97"/>
      <c r="Q56" s="98"/>
      <c r="R56" s="39">
        <f>SUM(BW9:CA10)</f>
        <v>24383</v>
      </c>
      <c r="S56" s="39"/>
      <c r="T56" s="39"/>
      <c r="U56" s="39"/>
      <c r="V56" s="39">
        <f>SUM(CB9:CF10)</f>
        <v>1809</v>
      </c>
      <c r="W56" s="39"/>
      <c r="X56" s="39"/>
      <c r="Y56" s="39"/>
      <c r="Z56" s="96">
        <f t="shared" si="3"/>
        <v>7.4191034737316988E-2</v>
      </c>
      <c r="AA56" s="97"/>
      <c r="AB56" s="97"/>
      <c r="AC56" s="98"/>
      <c r="AD56" s="39">
        <f t="shared" si="4"/>
        <v>51666</v>
      </c>
      <c r="AE56" s="39"/>
      <c r="AF56" s="39"/>
      <c r="AG56" s="39"/>
      <c r="AH56" s="39">
        <f t="shared" si="5"/>
        <v>3147</v>
      </c>
      <c r="AI56" s="39"/>
      <c r="AJ56" s="39"/>
      <c r="AK56" s="39"/>
      <c r="AL56" s="96">
        <f t="shared" si="6"/>
        <v>6.0910463360817561E-2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4.9041527691236299E-2</v>
      </c>
      <c r="AX56" s="44"/>
      <c r="AY56" s="44"/>
      <c r="AZ56" s="44"/>
      <c r="BA56" s="45"/>
      <c r="BB56" s="43">
        <f t="shared" si="8"/>
        <v>7.4191034737316988E-2</v>
      </c>
      <c r="BC56" s="44"/>
      <c r="BD56" s="44"/>
      <c r="BE56" s="44"/>
      <c r="BF56" s="45"/>
      <c r="BG56" s="43">
        <f t="shared" si="9"/>
        <v>6.0910463360817561E-2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32506</v>
      </c>
      <c r="G57" s="39"/>
      <c r="H57" s="39"/>
      <c r="I57" s="39"/>
      <c r="J57" s="39">
        <f>SUM(BR11:BV12)</f>
        <v>2868</v>
      </c>
      <c r="K57" s="39"/>
      <c r="L57" s="39"/>
      <c r="M57" s="39"/>
      <c r="N57" s="96">
        <f t="shared" si="2"/>
        <v>8.8229865255645107E-2</v>
      </c>
      <c r="O57" s="97"/>
      <c r="P57" s="97"/>
      <c r="Q57" s="98"/>
      <c r="R57" s="39">
        <f>SUM(BW11:CA12)</f>
        <v>25113</v>
      </c>
      <c r="S57" s="39"/>
      <c r="T57" s="39"/>
      <c r="U57" s="39"/>
      <c r="V57" s="39">
        <f>SUM(CB11:CF12)</f>
        <v>2908</v>
      </c>
      <c r="W57" s="39"/>
      <c r="X57" s="39"/>
      <c r="Y57" s="39"/>
      <c r="Z57" s="96">
        <f t="shared" si="3"/>
        <v>0.11579659937084379</v>
      </c>
      <c r="AA57" s="97"/>
      <c r="AB57" s="97"/>
      <c r="AC57" s="98"/>
      <c r="AD57" s="39">
        <f t="shared" si="4"/>
        <v>57619</v>
      </c>
      <c r="AE57" s="39"/>
      <c r="AF57" s="39"/>
      <c r="AG57" s="39"/>
      <c r="AH57" s="39">
        <f t="shared" si="5"/>
        <v>5776</v>
      </c>
      <c r="AI57" s="39"/>
      <c r="AJ57" s="39"/>
      <c r="AK57" s="39"/>
      <c r="AL57" s="96">
        <f t="shared" si="6"/>
        <v>0.10024471094604211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8.8229865255645107E-2</v>
      </c>
      <c r="AX57" s="44"/>
      <c r="AY57" s="44"/>
      <c r="AZ57" s="44"/>
      <c r="BA57" s="45"/>
      <c r="BB57" s="43">
        <f t="shared" si="8"/>
        <v>0.11579659937084379</v>
      </c>
      <c r="BC57" s="44"/>
      <c r="BD57" s="44"/>
      <c r="BE57" s="44"/>
      <c r="BF57" s="45"/>
      <c r="BG57" s="43">
        <f t="shared" si="9"/>
        <v>0.10024471094604211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32337</v>
      </c>
      <c r="G58" s="39"/>
      <c r="H58" s="39"/>
      <c r="I58" s="39"/>
      <c r="J58" s="39">
        <f>SUM(BR13:BV14)</f>
        <v>6217</v>
      </c>
      <c r="K58" s="39"/>
      <c r="L58" s="39"/>
      <c r="M58" s="39"/>
      <c r="N58" s="96">
        <f t="shared" si="2"/>
        <v>0.19225654822648977</v>
      </c>
      <c r="O58" s="97"/>
      <c r="P58" s="97"/>
      <c r="Q58" s="98"/>
      <c r="R58" s="39">
        <f>SUM(BW13:CA14)</f>
        <v>23451</v>
      </c>
      <c r="S58" s="39"/>
      <c r="T58" s="39"/>
      <c r="U58" s="39"/>
      <c r="V58" s="39">
        <f>SUM(CB13:CF14)</f>
        <v>4726</v>
      </c>
      <c r="W58" s="39"/>
      <c r="X58" s="39"/>
      <c r="Y58" s="39"/>
      <c r="Z58" s="96">
        <f t="shared" si="3"/>
        <v>0.20152658735235171</v>
      </c>
      <c r="AA58" s="97"/>
      <c r="AB58" s="97"/>
      <c r="AC58" s="98"/>
      <c r="AD58" s="39">
        <f t="shared" si="4"/>
        <v>55788</v>
      </c>
      <c r="AE58" s="39"/>
      <c r="AF58" s="39"/>
      <c r="AG58" s="39"/>
      <c r="AH58" s="39">
        <f t="shared" si="5"/>
        <v>10943</v>
      </c>
      <c r="AI58" s="39"/>
      <c r="AJ58" s="39"/>
      <c r="AK58" s="39"/>
      <c r="AL58" s="96">
        <f t="shared" si="6"/>
        <v>0.19615329461532946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0.19225654822648977</v>
      </c>
      <c r="AX58" s="44"/>
      <c r="AY58" s="44"/>
      <c r="AZ58" s="44"/>
      <c r="BA58" s="45"/>
      <c r="BB58" s="43">
        <f t="shared" si="8"/>
        <v>0.20152658735235171</v>
      </c>
      <c r="BC58" s="44"/>
      <c r="BD58" s="44"/>
      <c r="BE58" s="44"/>
      <c r="BF58" s="45"/>
      <c r="BG58" s="43">
        <f t="shared" si="9"/>
        <v>0.19615329461532946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19290</v>
      </c>
      <c r="G59" s="39"/>
      <c r="H59" s="39"/>
      <c r="I59" s="39"/>
      <c r="J59" s="39">
        <f>SUM(BR15:BV16)</f>
        <v>6072</v>
      </c>
      <c r="K59" s="39"/>
      <c r="L59" s="39"/>
      <c r="M59" s="39"/>
      <c r="N59" s="96">
        <f t="shared" si="2"/>
        <v>0.31477449455676515</v>
      </c>
      <c r="O59" s="97"/>
      <c r="P59" s="97"/>
      <c r="Q59" s="98"/>
      <c r="R59" s="39">
        <f>SUM(BW15:CA16)</f>
        <v>9679</v>
      </c>
      <c r="S59" s="39"/>
      <c r="T59" s="39"/>
      <c r="U59" s="39"/>
      <c r="V59" s="39">
        <f>SUM(CB15:CF16)</f>
        <v>2991</v>
      </c>
      <c r="W59" s="39"/>
      <c r="X59" s="39"/>
      <c r="Y59" s="39"/>
      <c r="Z59" s="96">
        <f t="shared" si="3"/>
        <v>0.30901952681062095</v>
      </c>
      <c r="AA59" s="97"/>
      <c r="AB59" s="97"/>
      <c r="AC59" s="98"/>
      <c r="AD59" s="39">
        <f t="shared" si="4"/>
        <v>28969</v>
      </c>
      <c r="AE59" s="39"/>
      <c r="AF59" s="39"/>
      <c r="AG59" s="39"/>
      <c r="AH59" s="39">
        <f t="shared" si="5"/>
        <v>9063</v>
      </c>
      <c r="AI59" s="39"/>
      <c r="AJ59" s="39"/>
      <c r="AK59" s="39"/>
      <c r="AL59" s="96">
        <f t="shared" si="6"/>
        <v>0.31285166902551004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0.31477449455676515</v>
      </c>
      <c r="AX59" s="44"/>
      <c r="AY59" s="44"/>
      <c r="AZ59" s="44"/>
      <c r="BA59" s="45"/>
      <c r="BB59" s="43">
        <f t="shared" si="8"/>
        <v>0.30901952681062095</v>
      </c>
      <c r="BC59" s="44"/>
      <c r="BD59" s="44"/>
      <c r="BE59" s="44"/>
      <c r="BF59" s="45"/>
      <c r="BG59" s="43">
        <f t="shared" si="9"/>
        <v>0.31285166902551004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4473</v>
      </c>
      <c r="G60" s="50"/>
      <c r="H60" s="50"/>
      <c r="I60" s="50"/>
      <c r="J60" s="50">
        <f>BR17</f>
        <v>2006</v>
      </c>
      <c r="K60" s="50"/>
      <c r="L60" s="50"/>
      <c r="M60" s="50"/>
      <c r="N60" s="102">
        <f t="shared" si="2"/>
        <v>0.44846858931365974</v>
      </c>
      <c r="O60" s="103"/>
      <c r="P60" s="103"/>
      <c r="Q60" s="104"/>
      <c r="R60" s="50">
        <f>BW17</f>
        <v>1843</v>
      </c>
      <c r="S60" s="50"/>
      <c r="T60" s="50"/>
      <c r="U60" s="50"/>
      <c r="V60" s="50">
        <f>CB17</f>
        <v>727</v>
      </c>
      <c r="W60" s="50"/>
      <c r="X60" s="50"/>
      <c r="Y60" s="50"/>
      <c r="Z60" s="102">
        <f t="shared" si="3"/>
        <v>0.39446554530656536</v>
      </c>
      <c r="AA60" s="103"/>
      <c r="AB60" s="103"/>
      <c r="AC60" s="104"/>
      <c r="AD60" s="50">
        <f t="shared" si="4"/>
        <v>6316</v>
      </c>
      <c r="AE60" s="50"/>
      <c r="AF60" s="50"/>
      <c r="AG60" s="50"/>
      <c r="AH60" s="50">
        <f t="shared" si="5"/>
        <v>2733</v>
      </c>
      <c r="AI60" s="50"/>
      <c r="AJ60" s="50"/>
      <c r="AK60" s="50"/>
      <c r="AL60" s="102">
        <f t="shared" si="6"/>
        <v>0.43271057631412285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0.44846858931365974</v>
      </c>
      <c r="AX60" s="55"/>
      <c r="AY60" s="55"/>
      <c r="AZ60" s="55"/>
      <c r="BA60" s="56"/>
      <c r="BB60" s="54">
        <f t="shared" si="8"/>
        <v>0.39446554530656536</v>
      </c>
      <c r="BC60" s="55"/>
      <c r="BD60" s="55"/>
      <c r="BE60" s="55"/>
      <c r="BF60" s="56"/>
      <c r="BG60" s="54">
        <f t="shared" si="9"/>
        <v>0.43271057631412285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133232</v>
      </c>
      <c r="G61" s="58"/>
      <c r="H61" s="58"/>
      <c r="I61" s="58"/>
      <c r="J61" s="58">
        <f>SUM(J54:M60)</f>
        <v>18991</v>
      </c>
      <c r="K61" s="58"/>
      <c r="L61" s="58"/>
      <c r="M61" s="58"/>
      <c r="N61" s="62">
        <f t="shared" si="2"/>
        <v>0.14254083103158399</v>
      </c>
      <c r="O61" s="63"/>
      <c r="P61" s="63"/>
      <c r="Q61" s="64"/>
      <c r="R61" s="58">
        <f>SUM(R54:U60)</f>
        <v>103356</v>
      </c>
      <c r="S61" s="58"/>
      <c r="T61" s="58"/>
      <c r="U61" s="58"/>
      <c r="V61" s="58">
        <f>SUM(V54:Y60)</f>
        <v>14247</v>
      </c>
      <c r="W61" s="58"/>
      <c r="X61" s="58"/>
      <c r="Y61" s="58"/>
      <c r="Z61" s="62">
        <f t="shared" si="3"/>
        <v>0.13784395680947406</v>
      </c>
      <c r="AA61" s="63"/>
      <c r="AB61" s="63"/>
      <c r="AC61" s="64"/>
      <c r="AD61" s="58">
        <f>SUM(AD54:AG60)</f>
        <v>236588</v>
      </c>
      <c r="AE61" s="58"/>
      <c r="AF61" s="58"/>
      <c r="AG61" s="58"/>
      <c r="AH61" s="58">
        <f>SUM(AH54:AK60)</f>
        <v>33238</v>
      </c>
      <c r="AI61" s="58"/>
      <c r="AJ61" s="58"/>
      <c r="AK61" s="58"/>
      <c r="AL61" s="62">
        <f t="shared" si="6"/>
        <v>0.14048895125703756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0.14254083103158399</v>
      </c>
      <c r="AX61" s="63"/>
      <c r="AY61" s="63"/>
      <c r="AZ61" s="63"/>
      <c r="BA61" s="64"/>
      <c r="BB61" s="62">
        <f t="shared" si="8"/>
        <v>0.13784395680947406</v>
      </c>
      <c r="BC61" s="63"/>
      <c r="BD61" s="63"/>
      <c r="BE61" s="63"/>
      <c r="BF61" s="64"/>
      <c r="BG61" s="62">
        <f t="shared" si="9"/>
        <v>0.14048895125703756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785A7-C458-4078-BEC6-F532ECD6B573}">
  <sheetPr codeName="Sheet15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452</v>
      </c>
      <c r="J6" s="28"/>
      <c r="K6" s="28"/>
      <c r="L6" s="28"/>
      <c r="M6" s="28"/>
      <c r="N6" s="28">
        <f>SUM(BR6,CB6)</f>
        <v>32</v>
      </c>
      <c r="O6" s="28"/>
      <c r="P6" s="28"/>
      <c r="Q6" s="28"/>
      <c r="R6" s="28"/>
      <c r="S6" s="29">
        <f t="shared" ref="S6:S13" si="0">IFERROR(N6/I6,0)</f>
        <v>7.0796460176991149E-2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7.0796460176991149E-2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307</v>
      </c>
      <c r="BN6" s="37"/>
      <c r="BO6" s="37"/>
      <c r="BP6" s="37"/>
      <c r="BQ6" s="37"/>
      <c r="BR6" s="37">
        <v>32</v>
      </c>
      <c r="BS6" s="37"/>
      <c r="BT6" s="37"/>
      <c r="BU6" s="37"/>
      <c r="BV6" s="37"/>
      <c r="BW6" s="37">
        <v>145</v>
      </c>
      <c r="BX6" s="37"/>
      <c r="BY6" s="37"/>
      <c r="BZ6" s="37"/>
      <c r="CA6" s="37"/>
      <c r="CB6" s="37">
        <v>0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42739</v>
      </c>
      <c r="J7" s="39"/>
      <c r="K7" s="39"/>
      <c r="L7" s="39"/>
      <c r="M7" s="39"/>
      <c r="N7" s="39">
        <f>SUM(BR7:BV8,CB7:CF8)</f>
        <v>2189</v>
      </c>
      <c r="O7" s="39"/>
      <c r="P7" s="39"/>
      <c r="Q7" s="39"/>
      <c r="R7" s="39"/>
      <c r="S7" s="40">
        <f t="shared" si="0"/>
        <v>5.1217857226420832E-2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5.1217857226420832E-2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6531</v>
      </c>
      <c r="BN7" s="48"/>
      <c r="BO7" s="48"/>
      <c r="BP7" s="48"/>
      <c r="BQ7" s="48"/>
      <c r="BR7" s="48">
        <v>561</v>
      </c>
      <c r="BS7" s="48"/>
      <c r="BT7" s="48"/>
      <c r="BU7" s="48"/>
      <c r="BV7" s="48"/>
      <c r="BW7" s="48">
        <v>6811</v>
      </c>
      <c r="BX7" s="48"/>
      <c r="BY7" s="48"/>
      <c r="BZ7" s="48"/>
      <c r="CA7" s="48"/>
      <c r="CB7" s="48">
        <v>16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55991</v>
      </c>
      <c r="J8" s="39"/>
      <c r="K8" s="39"/>
      <c r="L8" s="39"/>
      <c r="M8" s="39"/>
      <c r="N8" s="39">
        <f>SUM(BR9:BV10,CB9:CF10)</f>
        <v>4015</v>
      </c>
      <c r="O8" s="39"/>
      <c r="P8" s="39"/>
      <c r="Q8" s="39"/>
      <c r="R8" s="39"/>
      <c r="S8" s="40">
        <f t="shared" si="0"/>
        <v>7.1707953063885263E-2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7.1707953063885263E-2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14697</v>
      </c>
      <c r="BN8" s="48"/>
      <c r="BO8" s="48"/>
      <c r="BP8" s="48"/>
      <c r="BQ8" s="48"/>
      <c r="BR8" s="48">
        <v>1568</v>
      </c>
      <c r="BS8" s="48"/>
      <c r="BT8" s="48"/>
      <c r="BU8" s="48"/>
      <c r="BV8" s="48"/>
      <c r="BW8" s="48">
        <v>14700</v>
      </c>
      <c r="BX8" s="48"/>
      <c r="BY8" s="48"/>
      <c r="BZ8" s="48"/>
      <c r="CA8" s="48"/>
      <c r="CB8" s="48">
        <v>44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56799</v>
      </c>
      <c r="J9" s="39"/>
      <c r="K9" s="39"/>
      <c r="L9" s="39"/>
      <c r="M9" s="39"/>
      <c r="N9" s="39">
        <f>SUM(BR11:BV12,CB11:CF12)</f>
        <v>4575</v>
      </c>
      <c r="O9" s="39"/>
      <c r="P9" s="39"/>
      <c r="Q9" s="39"/>
      <c r="R9" s="39"/>
      <c r="S9" s="40">
        <f t="shared" si="0"/>
        <v>8.0547192732266418E-2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8.0547192732266418E-2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15235</v>
      </c>
      <c r="BN9" s="48"/>
      <c r="BO9" s="48"/>
      <c r="BP9" s="48"/>
      <c r="BQ9" s="48"/>
      <c r="BR9" s="48">
        <v>1895</v>
      </c>
      <c r="BS9" s="48"/>
      <c r="BT9" s="48"/>
      <c r="BU9" s="48"/>
      <c r="BV9" s="48"/>
      <c r="BW9" s="48">
        <v>13149</v>
      </c>
      <c r="BX9" s="48"/>
      <c r="BY9" s="48"/>
      <c r="BZ9" s="48"/>
      <c r="CA9" s="48"/>
      <c r="CB9" s="48">
        <v>42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54758</v>
      </c>
      <c r="J10" s="39"/>
      <c r="K10" s="39"/>
      <c r="L10" s="39"/>
      <c r="M10" s="39"/>
      <c r="N10" s="39">
        <f>SUM(BR13:BV14,CB13:CF14)</f>
        <v>5130</v>
      </c>
      <c r="O10" s="39"/>
      <c r="P10" s="39"/>
      <c r="Q10" s="39"/>
      <c r="R10" s="39"/>
      <c r="S10" s="40">
        <f t="shared" si="0"/>
        <v>9.3684941013185294E-2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9.3684941013185294E-2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15331</v>
      </c>
      <c r="BN10" s="48"/>
      <c r="BO10" s="48"/>
      <c r="BP10" s="48"/>
      <c r="BQ10" s="48"/>
      <c r="BR10" s="48">
        <v>2027</v>
      </c>
      <c r="BS10" s="48"/>
      <c r="BT10" s="48"/>
      <c r="BU10" s="48"/>
      <c r="BV10" s="48"/>
      <c r="BW10" s="48">
        <v>12276</v>
      </c>
      <c r="BX10" s="48"/>
      <c r="BY10" s="48"/>
      <c r="BZ10" s="48"/>
      <c r="CA10" s="48"/>
      <c r="CB10" s="48">
        <v>51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28353</v>
      </c>
      <c r="J11" s="39"/>
      <c r="K11" s="39"/>
      <c r="L11" s="39"/>
      <c r="M11" s="39"/>
      <c r="N11" s="39">
        <f>SUM(BR15:BV16,CB15:CF16)</f>
        <v>3286</v>
      </c>
      <c r="O11" s="39"/>
      <c r="P11" s="39"/>
      <c r="Q11" s="39"/>
      <c r="R11" s="39"/>
      <c r="S11" s="40">
        <f t="shared" si="0"/>
        <v>0.11589602511198109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0.11589602511198109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15146</v>
      </c>
      <c r="BN11" s="48"/>
      <c r="BO11" s="48"/>
      <c r="BP11" s="48"/>
      <c r="BQ11" s="48"/>
      <c r="BR11" s="48">
        <v>2072</v>
      </c>
      <c r="BS11" s="48"/>
      <c r="BT11" s="48"/>
      <c r="BU11" s="48"/>
      <c r="BV11" s="48"/>
      <c r="BW11" s="48">
        <v>12136</v>
      </c>
      <c r="BX11" s="48"/>
      <c r="BY11" s="48"/>
      <c r="BZ11" s="48"/>
      <c r="CA11" s="48"/>
      <c r="CB11" s="48">
        <v>57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6223</v>
      </c>
      <c r="J12" s="50"/>
      <c r="K12" s="50"/>
      <c r="L12" s="50"/>
      <c r="M12" s="50"/>
      <c r="N12" s="50">
        <f>SUM(BR17,CB17)</f>
        <v>671</v>
      </c>
      <c r="O12" s="50"/>
      <c r="P12" s="50"/>
      <c r="Q12" s="50"/>
      <c r="R12" s="50"/>
      <c r="S12" s="51">
        <f t="shared" si="0"/>
        <v>0.10782580748834968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0.10782580748834968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16879</v>
      </c>
      <c r="BN12" s="48"/>
      <c r="BO12" s="48"/>
      <c r="BP12" s="48"/>
      <c r="BQ12" s="48"/>
      <c r="BR12" s="48">
        <v>2385</v>
      </c>
      <c r="BS12" s="48"/>
      <c r="BT12" s="48"/>
      <c r="BU12" s="48"/>
      <c r="BV12" s="48"/>
      <c r="BW12" s="48">
        <v>12638</v>
      </c>
      <c r="BX12" s="48"/>
      <c r="BY12" s="48"/>
      <c r="BZ12" s="48"/>
      <c r="CA12" s="48"/>
      <c r="CB12" s="48">
        <v>61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245315</v>
      </c>
      <c r="J13" s="58"/>
      <c r="K13" s="58"/>
      <c r="L13" s="58"/>
      <c r="M13" s="58"/>
      <c r="N13" s="58">
        <f>SUM(N6:N12)</f>
        <v>19898</v>
      </c>
      <c r="O13" s="58"/>
      <c r="P13" s="58"/>
      <c r="Q13" s="58"/>
      <c r="R13" s="58"/>
      <c r="S13" s="59">
        <f t="shared" si="0"/>
        <v>8.1112039622526139E-2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8.1112039622526139E-2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17153</v>
      </c>
      <c r="BN13" s="48"/>
      <c r="BO13" s="48"/>
      <c r="BP13" s="48"/>
      <c r="BQ13" s="48"/>
      <c r="BR13" s="48">
        <v>2533</v>
      </c>
      <c r="BS13" s="48"/>
      <c r="BT13" s="48"/>
      <c r="BU13" s="48"/>
      <c r="BV13" s="48"/>
      <c r="BW13" s="48">
        <v>12912</v>
      </c>
      <c r="BX13" s="48"/>
      <c r="BY13" s="48"/>
      <c r="BZ13" s="48"/>
      <c r="CA13" s="48"/>
      <c r="CB13" s="48">
        <v>138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14594</v>
      </c>
      <c r="BN14" s="48"/>
      <c r="BO14" s="48"/>
      <c r="BP14" s="48"/>
      <c r="BQ14" s="48"/>
      <c r="BR14" s="48">
        <v>2331</v>
      </c>
      <c r="BS14" s="48"/>
      <c r="BT14" s="48"/>
      <c r="BU14" s="48"/>
      <c r="BV14" s="48"/>
      <c r="BW14" s="48">
        <v>10099</v>
      </c>
      <c r="BX14" s="48"/>
      <c r="BY14" s="48"/>
      <c r="BZ14" s="48"/>
      <c r="CA14" s="48"/>
      <c r="CB14" s="48">
        <v>128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12059</v>
      </c>
      <c r="BN15" s="48"/>
      <c r="BO15" s="48"/>
      <c r="BP15" s="48"/>
      <c r="BQ15" s="48"/>
      <c r="BR15" s="48">
        <v>2025</v>
      </c>
      <c r="BS15" s="48"/>
      <c r="BT15" s="48"/>
      <c r="BU15" s="48"/>
      <c r="BV15" s="48"/>
      <c r="BW15" s="48">
        <v>6414</v>
      </c>
      <c r="BX15" s="48"/>
      <c r="BY15" s="48"/>
      <c r="BZ15" s="48"/>
      <c r="CA15" s="48"/>
      <c r="CB15" s="48">
        <v>91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6791</v>
      </c>
      <c r="BN16" s="48"/>
      <c r="BO16" s="48"/>
      <c r="BP16" s="48"/>
      <c r="BQ16" s="48"/>
      <c r="BR16" s="48">
        <v>1125</v>
      </c>
      <c r="BS16" s="48"/>
      <c r="BT16" s="48"/>
      <c r="BU16" s="48"/>
      <c r="BV16" s="48"/>
      <c r="BW16" s="48">
        <v>3089</v>
      </c>
      <c r="BX16" s="48"/>
      <c r="BY16" s="48"/>
      <c r="BZ16" s="48"/>
      <c r="CA16" s="48"/>
      <c r="CB16" s="48">
        <v>45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4402</v>
      </c>
      <c r="BN17" s="67"/>
      <c r="BO17" s="67"/>
      <c r="BP17" s="67"/>
      <c r="BQ17" s="67"/>
      <c r="BR17" s="67">
        <v>648</v>
      </c>
      <c r="BS17" s="67"/>
      <c r="BT17" s="67"/>
      <c r="BU17" s="67"/>
      <c r="BV17" s="67"/>
      <c r="BW17" s="67">
        <v>1821</v>
      </c>
      <c r="BX17" s="67"/>
      <c r="BY17" s="67"/>
      <c r="BZ17" s="67"/>
      <c r="CA17" s="67"/>
      <c r="CB17" s="67">
        <v>23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307</v>
      </c>
      <c r="G54" s="28"/>
      <c r="H54" s="28"/>
      <c r="I54" s="28"/>
      <c r="J54" s="28">
        <f>BR6</f>
        <v>32</v>
      </c>
      <c r="K54" s="28"/>
      <c r="L54" s="28"/>
      <c r="M54" s="28"/>
      <c r="N54" s="90">
        <f t="shared" ref="N54:N61" si="2">IFERROR(J54/F54,0)</f>
        <v>0.10423452768729642</v>
      </c>
      <c r="O54" s="91"/>
      <c r="P54" s="91"/>
      <c r="Q54" s="92"/>
      <c r="R54" s="28">
        <f>BW6</f>
        <v>145</v>
      </c>
      <c r="S54" s="28"/>
      <c r="T54" s="28"/>
      <c r="U54" s="28"/>
      <c r="V54" s="28">
        <f>CB6</f>
        <v>0</v>
      </c>
      <c r="W54" s="28"/>
      <c r="X54" s="28"/>
      <c r="Y54" s="28"/>
      <c r="Z54" s="90">
        <f t="shared" ref="Z54:Z61" si="3">IFERROR(V54/R54,0)</f>
        <v>0</v>
      </c>
      <c r="AA54" s="91"/>
      <c r="AB54" s="91"/>
      <c r="AC54" s="92"/>
      <c r="AD54" s="28">
        <f t="shared" ref="AD54:AD60" si="4">F54+R54</f>
        <v>452</v>
      </c>
      <c r="AE54" s="28"/>
      <c r="AF54" s="28"/>
      <c r="AG54" s="28"/>
      <c r="AH54" s="28">
        <f t="shared" ref="AH54:AH60" si="5">J54+V54</f>
        <v>32</v>
      </c>
      <c r="AI54" s="28"/>
      <c r="AJ54" s="28"/>
      <c r="AK54" s="28"/>
      <c r="AL54" s="90">
        <f t="shared" ref="AL54:AL61" si="6">IFERROR(AH54/AD54,0)</f>
        <v>7.0796460176991149E-2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0.10423452768729642</v>
      </c>
      <c r="AX54" s="33"/>
      <c r="AY54" s="33"/>
      <c r="AZ54" s="33"/>
      <c r="BA54" s="34"/>
      <c r="BB54" s="32">
        <f t="shared" ref="BB54:BB61" si="8">Z54</f>
        <v>0</v>
      </c>
      <c r="BC54" s="33"/>
      <c r="BD54" s="33"/>
      <c r="BE54" s="33"/>
      <c r="BF54" s="34"/>
      <c r="BG54" s="32">
        <f t="shared" ref="BG54:BG61" si="9">AL54</f>
        <v>7.0796460176991149E-2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21228</v>
      </c>
      <c r="G55" s="39"/>
      <c r="H55" s="39"/>
      <c r="I55" s="39"/>
      <c r="J55" s="39">
        <f>SUM(BR7:BV8)</f>
        <v>2129</v>
      </c>
      <c r="K55" s="39"/>
      <c r="L55" s="39"/>
      <c r="M55" s="39"/>
      <c r="N55" s="96">
        <f t="shared" si="2"/>
        <v>0.10029206708121349</v>
      </c>
      <c r="O55" s="97"/>
      <c r="P55" s="97"/>
      <c r="Q55" s="98"/>
      <c r="R55" s="39">
        <f>SUM(BW7:CA8)</f>
        <v>21511</v>
      </c>
      <c r="S55" s="39"/>
      <c r="T55" s="39"/>
      <c r="U55" s="39"/>
      <c r="V55" s="39">
        <f>SUM(CB7:CF8)</f>
        <v>60</v>
      </c>
      <c r="W55" s="39"/>
      <c r="X55" s="39"/>
      <c r="Y55" s="39"/>
      <c r="Z55" s="96">
        <f t="shared" si="3"/>
        <v>2.7892706057365997E-3</v>
      </c>
      <c r="AA55" s="97"/>
      <c r="AB55" s="97"/>
      <c r="AC55" s="98"/>
      <c r="AD55" s="39">
        <f t="shared" si="4"/>
        <v>42739</v>
      </c>
      <c r="AE55" s="39"/>
      <c r="AF55" s="39"/>
      <c r="AG55" s="39"/>
      <c r="AH55" s="39">
        <f t="shared" si="5"/>
        <v>2189</v>
      </c>
      <c r="AI55" s="39"/>
      <c r="AJ55" s="39"/>
      <c r="AK55" s="39"/>
      <c r="AL55" s="96">
        <f t="shared" si="6"/>
        <v>5.1217857226420832E-2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0.10029206708121349</v>
      </c>
      <c r="AX55" s="44"/>
      <c r="AY55" s="44"/>
      <c r="AZ55" s="44"/>
      <c r="BA55" s="45"/>
      <c r="BB55" s="43">
        <f t="shared" si="8"/>
        <v>2.7892706057365997E-3</v>
      </c>
      <c r="BC55" s="44"/>
      <c r="BD55" s="44"/>
      <c r="BE55" s="44"/>
      <c r="BF55" s="45"/>
      <c r="BG55" s="43">
        <f t="shared" si="9"/>
        <v>5.1217857226420832E-2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30566</v>
      </c>
      <c r="G56" s="39"/>
      <c r="H56" s="39"/>
      <c r="I56" s="39"/>
      <c r="J56" s="39">
        <f>SUM(BR9:BV10)</f>
        <v>3922</v>
      </c>
      <c r="K56" s="39"/>
      <c r="L56" s="39"/>
      <c r="M56" s="39"/>
      <c r="N56" s="96">
        <f t="shared" si="2"/>
        <v>0.12831250408951123</v>
      </c>
      <c r="O56" s="97"/>
      <c r="P56" s="97"/>
      <c r="Q56" s="98"/>
      <c r="R56" s="39">
        <f>SUM(BW9:CA10)</f>
        <v>25425</v>
      </c>
      <c r="S56" s="39"/>
      <c r="T56" s="39"/>
      <c r="U56" s="39"/>
      <c r="V56" s="39">
        <f>SUM(CB9:CF10)</f>
        <v>93</v>
      </c>
      <c r="W56" s="39"/>
      <c r="X56" s="39"/>
      <c r="Y56" s="39"/>
      <c r="Z56" s="96">
        <f t="shared" si="3"/>
        <v>3.6578171091445426E-3</v>
      </c>
      <c r="AA56" s="97"/>
      <c r="AB56" s="97"/>
      <c r="AC56" s="98"/>
      <c r="AD56" s="39">
        <f t="shared" si="4"/>
        <v>55991</v>
      </c>
      <c r="AE56" s="39"/>
      <c r="AF56" s="39"/>
      <c r="AG56" s="39"/>
      <c r="AH56" s="39">
        <f t="shared" si="5"/>
        <v>4015</v>
      </c>
      <c r="AI56" s="39"/>
      <c r="AJ56" s="39"/>
      <c r="AK56" s="39"/>
      <c r="AL56" s="96">
        <f t="shared" si="6"/>
        <v>7.1707953063885263E-2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0.12831250408951123</v>
      </c>
      <c r="AX56" s="44"/>
      <c r="AY56" s="44"/>
      <c r="AZ56" s="44"/>
      <c r="BA56" s="45"/>
      <c r="BB56" s="43">
        <f t="shared" si="8"/>
        <v>3.6578171091445426E-3</v>
      </c>
      <c r="BC56" s="44"/>
      <c r="BD56" s="44"/>
      <c r="BE56" s="44"/>
      <c r="BF56" s="45"/>
      <c r="BG56" s="43">
        <f t="shared" si="9"/>
        <v>7.1707953063885263E-2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32025</v>
      </c>
      <c r="G57" s="39"/>
      <c r="H57" s="39"/>
      <c r="I57" s="39"/>
      <c r="J57" s="39">
        <f>SUM(BR11:BV12)</f>
        <v>4457</v>
      </c>
      <c r="K57" s="39"/>
      <c r="L57" s="39"/>
      <c r="M57" s="39"/>
      <c r="N57" s="96">
        <f t="shared" si="2"/>
        <v>0.13917252146760342</v>
      </c>
      <c r="O57" s="97"/>
      <c r="P57" s="97"/>
      <c r="Q57" s="98"/>
      <c r="R57" s="39">
        <f>SUM(BW11:CA12)</f>
        <v>24774</v>
      </c>
      <c r="S57" s="39"/>
      <c r="T57" s="39"/>
      <c r="U57" s="39"/>
      <c r="V57" s="39">
        <f>SUM(CB11:CF12)</f>
        <v>118</v>
      </c>
      <c r="W57" s="39"/>
      <c r="X57" s="39"/>
      <c r="Y57" s="39"/>
      <c r="Z57" s="96">
        <f t="shared" si="3"/>
        <v>4.7630580447243082E-3</v>
      </c>
      <c r="AA57" s="97"/>
      <c r="AB57" s="97"/>
      <c r="AC57" s="98"/>
      <c r="AD57" s="39">
        <f t="shared" si="4"/>
        <v>56799</v>
      </c>
      <c r="AE57" s="39"/>
      <c r="AF57" s="39"/>
      <c r="AG57" s="39"/>
      <c r="AH57" s="39">
        <f t="shared" si="5"/>
        <v>4575</v>
      </c>
      <c r="AI57" s="39"/>
      <c r="AJ57" s="39"/>
      <c r="AK57" s="39"/>
      <c r="AL57" s="96">
        <f t="shared" si="6"/>
        <v>8.0547192732266418E-2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0.13917252146760342</v>
      </c>
      <c r="AX57" s="44"/>
      <c r="AY57" s="44"/>
      <c r="AZ57" s="44"/>
      <c r="BA57" s="45"/>
      <c r="BB57" s="43">
        <f t="shared" si="8"/>
        <v>4.7630580447243082E-3</v>
      </c>
      <c r="BC57" s="44"/>
      <c r="BD57" s="44"/>
      <c r="BE57" s="44"/>
      <c r="BF57" s="45"/>
      <c r="BG57" s="43">
        <f t="shared" si="9"/>
        <v>8.0547192732266418E-2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31747</v>
      </c>
      <c r="G58" s="39"/>
      <c r="H58" s="39"/>
      <c r="I58" s="39"/>
      <c r="J58" s="39">
        <f>SUM(BR13:BV14)</f>
        <v>4864</v>
      </c>
      <c r="K58" s="39"/>
      <c r="L58" s="39"/>
      <c r="M58" s="39"/>
      <c r="N58" s="96">
        <f t="shared" si="2"/>
        <v>0.15321132705452484</v>
      </c>
      <c r="O58" s="97"/>
      <c r="P58" s="97"/>
      <c r="Q58" s="98"/>
      <c r="R58" s="39">
        <f>SUM(BW13:CA14)</f>
        <v>23011</v>
      </c>
      <c r="S58" s="39"/>
      <c r="T58" s="39"/>
      <c r="U58" s="39"/>
      <c r="V58" s="39">
        <f>SUM(CB13:CF14)</f>
        <v>266</v>
      </c>
      <c r="W58" s="39"/>
      <c r="X58" s="39"/>
      <c r="Y58" s="39"/>
      <c r="Z58" s="96">
        <f t="shared" si="3"/>
        <v>1.155968884446569E-2</v>
      </c>
      <c r="AA58" s="97"/>
      <c r="AB58" s="97"/>
      <c r="AC58" s="98"/>
      <c r="AD58" s="39">
        <f t="shared" si="4"/>
        <v>54758</v>
      </c>
      <c r="AE58" s="39"/>
      <c r="AF58" s="39"/>
      <c r="AG58" s="39"/>
      <c r="AH58" s="39">
        <f t="shared" si="5"/>
        <v>5130</v>
      </c>
      <c r="AI58" s="39"/>
      <c r="AJ58" s="39"/>
      <c r="AK58" s="39"/>
      <c r="AL58" s="96">
        <f t="shared" si="6"/>
        <v>9.3684941013185294E-2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0.15321132705452484</v>
      </c>
      <c r="AX58" s="44"/>
      <c r="AY58" s="44"/>
      <c r="AZ58" s="44"/>
      <c r="BA58" s="45"/>
      <c r="BB58" s="43">
        <f t="shared" si="8"/>
        <v>1.155968884446569E-2</v>
      </c>
      <c r="BC58" s="44"/>
      <c r="BD58" s="44"/>
      <c r="BE58" s="44"/>
      <c r="BF58" s="45"/>
      <c r="BG58" s="43">
        <f t="shared" si="9"/>
        <v>9.3684941013185294E-2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18850</v>
      </c>
      <c r="G59" s="39"/>
      <c r="H59" s="39"/>
      <c r="I59" s="39"/>
      <c r="J59" s="39">
        <f>SUM(BR15:BV16)</f>
        <v>3150</v>
      </c>
      <c r="K59" s="39"/>
      <c r="L59" s="39"/>
      <c r="M59" s="39"/>
      <c r="N59" s="96">
        <f t="shared" si="2"/>
        <v>0.16710875331564987</v>
      </c>
      <c r="O59" s="97"/>
      <c r="P59" s="97"/>
      <c r="Q59" s="98"/>
      <c r="R59" s="39">
        <f>SUM(BW15:CA16)</f>
        <v>9503</v>
      </c>
      <c r="S59" s="39"/>
      <c r="T59" s="39"/>
      <c r="U59" s="39"/>
      <c r="V59" s="39">
        <f>SUM(CB15:CF16)</f>
        <v>136</v>
      </c>
      <c r="W59" s="39"/>
      <c r="X59" s="39"/>
      <c r="Y59" s="39"/>
      <c r="Z59" s="96">
        <f t="shared" si="3"/>
        <v>1.4311270125223614E-2</v>
      </c>
      <c r="AA59" s="97"/>
      <c r="AB59" s="97"/>
      <c r="AC59" s="98"/>
      <c r="AD59" s="39">
        <f t="shared" si="4"/>
        <v>28353</v>
      </c>
      <c r="AE59" s="39"/>
      <c r="AF59" s="39"/>
      <c r="AG59" s="39"/>
      <c r="AH59" s="39">
        <f t="shared" si="5"/>
        <v>3286</v>
      </c>
      <c r="AI59" s="39"/>
      <c r="AJ59" s="39"/>
      <c r="AK59" s="39"/>
      <c r="AL59" s="96">
        <f t="shared" si="6"/>
        <v>0.11589602511198109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0.16710875331564987</v>
      </c>
      <c r="AX59" s="44"/>
      <c r="AY59" s="44"/>
      <c r="AZ59" s="44"/>
      <c r="BA59" s="45"/>
      <c r="BB59" s="43">
        <f t="shared" si="8"/>
        <v>1.4311270125223614E-2</v>
      </c>
      <c r="BC59" s="44"/>
      <c r="BD59" s="44"/>
      <c r="BE59" s="44"/>
      <c r="BF59" s="45"/>
      <c r="BG59" s="43">
        <f t="shared" si="9"/>
        <v>0.11589602511198109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4402</v>
      </c>
      <c r="G60" s="50"/>
      <c r="H60" s="50"/>
      <c r="I60" s="50"/>
      <c r="J60" s="50">
        <f>BR17</f>
        <v>648</v>
      </c>
      <c r="K60" s="50"/>
      <c r="L60" s="50"/>
      <c r="M60" s="50"/>
      <c r="N60" s="102">
        <f t="shared" si="2"/>
        <v>0.14720581553839163</v>
      </c>
      <c r="O60" s="103"/>
      <c r="P60" s="103"/>
      <c r="Q60" s="104"/>
      <c r="R60" s="50">
        <f>BW17</f>
        <v>1821</v>
      </c>
      <c r="S60" s="50"/>
      <c r="T60" s="50"/>
      <c r="U60" s="50"/>
      <c r="V60" s="50">
        <f>CB17</f>
        <v>23</v>
      </c>
      <c r="W60" s="50"/>
      <c r="X60" s="50"/>
      <c r="Y60" s="50"/>
      <c r="Z60" s="102">
        <f t="shared" si="3"/>
        <v>1.2630422844590884E-2</v>
      </c>
      <c r="AA60" s="103"/>
      <c r="AB60" s="103"/>
      <c r="AC60" s="104"/>
      <c r="AD60" s="50">
        <f t="shared" si="4"/>
        <v>6223</v>
      </c>
      <c r="AE60" s="50"/>
      <c r="AF60" s="50"/>
      <c r="AG60" s="50"/>
      <c r="AH60" s="50">
        <f t="shared" si="5"/>
        <v>671</v>
      </c>
      <c r="AI60" s="50"/>
      <c r="AJ60" s="50"/>
      <c r="AK60" s="50"/>
      <c r="AL60" s="102">
        <f t="shared" si="6"/>
        <v>0.10782580748834968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0.14720581553839163</v>
      </c>
      <c r="AX60" s="55"/>
      <c r="AY60" s="55"/>
      <c r="AZ60" s="55"/>
      <c r="BA60" s="56"/>
      <c r="BB60" s="54">
        <f t="shared" si="8"/>
        <v>1.2630422844590884E-2</v>
      </c>
      <c r="BC60" s="55"/>
      <c r="BD60" s="55"/>
      <c r="BE60" s="55"/>
      <c r="BF60" s="56"/>
      <c r="BG60" s="54">
        <f t="shared" si="9"/>
        <v>0.10782580748834968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139125</v>
      </c>
      <c r="G61" s="58"/>
      <c r="H61" s="58"/>
      <c r="I61" s="58"/>
      <c r="J61" s="58">
        <f>SUM(J54:M60)</f>
        <v>19202</v>
      </c>
      <c r="K61" s="58"/>
      <c r="L61" s="58"/>
      <c r="M61" s="58"/>
      <c r="N61" s="62">
        <f t="shared" si="2"/>
        <v>0.13801976639712488</v>
      </c>
      <c r="O61" s="63"/>
      <c r="P61" s="63"/>
      <c r="Q61" s="64"/>
      <c r="R61" s="58">
        <f>SUM(R54:U60)</f>
        <v>106190</v>
      </c>
      <c r="S61" s="58"/>
      <c r="T61" s="58"/>
      <c r="U61" s="58"/>
      <c r="V61" s="58">
        <f>SUM(V54:Y60)</f>
        <v>696</v>
      </c>
      <c r="W61" s="58"/>
      <c r="X61" s="58"/>
      <c r="Y61" s="58"/>
      <c r="Z61" s="62">
        <f t="shared" si="3"/>
        <v>6.5542894811187495E-3</v>
      </c>
      <c r="AA61" s="63"/>
      <c r="AB61" s="63"/>
      <c r="AC61" s="64"/>
      <c r="AD61" s="58">
        <f>SUM(AD54:AG60)</f>
        <v>245315</v>
      </c>
      <c r="AE61" s="58"/>
      <c r="AF61" s="58"/>
      <c r="AG61" s="58"/>
      <c r="AH61" s="58">
        <f>SUM(AH54:AK60)</f>
        <v>19898</v>
      </c>
      <c r="AI61" s="58"/>
      <c r="AJ61" s="58"/>
      <c r="AK61" s="58"/>
      <c r="AL61" s="62">
        <f t="shared" si="6"/>
        <v>8.1112039622526139E-2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0.13801976639712488</v>
      </c>
      <c r="AX61" s="63"/>
      <c r="AY61" s="63"/>
      <c r="AZ61" s="63"/>
      <c r="BA61" s="64"/>
      <c r="BB61" s="62">
        <f t="shared" si="8"/>
        <v>6.5542894811187495E-3</v>
      </c>
      <c r="BC61" s="63"/>
      <c r="BD61" s="63"/>
      <c r="BE61" s="63"/>
      <c r="BF61" s="64"/>
      <c r="BG61" s="62">
        <f t="shared" si="9"/>
        <v>8.1112039622526139E-2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FB69C-6068-4C7A-8D87-E7F74D7B4F05}">
  <sheetPr codeName="Sheet16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105</v>
      </c>
      <c r="J6" s="28"/>
      <c r="K6" s="28"/>
      <c r="L6" s="28"/>
      <c r="M6" s="28"/>
      <c r="N6" s="28">
        <f>SUM(BR6,CB6)</f>
        <v>4</v>
      </c>
      <c r="O6" s="28"/>
      <c r="P6" s="28"/>
      <c r="Q6" s="28"/>
      <c r="R6" s="28"/>
      <c r="S6" s="29">
        <f t="shared" ref="S6:S13" si="0">IFERROR(N6/I6,0)</f>
        <v>3.8095238095238099E-2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3.8095238095238099E-2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85</v>
      </c>
      <c r="BN6" s="37"/>
      <c r="BO6" s="37"/>
      <c r="BP6" s="37"/>
      <c r="BQ6" s="37"/>
      <c r="BR6" s="37">
        <v>4</v>
      </c>
      <c r="BS6" s="37"/>
      <c r="BT6" s="37"/>
      <c r="BU6" s="37"/>
      <c r="BV6" s="37"/>
      <c r="BW6" s="37">
        <v>20</v>
      </c>
      <c r="BX6" s="37"/>
      <c r="BY6" s="37"/>
      <c r="BZ6" s="37"/>
      <c r="CA6" s="37"/>
      <c r="CB6" s="37">
        <v>0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8741</v>
      </c>
      <c r="J7" s="39"/>
      <c r="K7" s="39"/>
      <c r="L7" s="39"/>
      <c r="M7" s="39"/>
      <c r="N7" s="39">
        <f>SUM(BR7:BV8,CB7:CF8)</f>
        <v>355</v>
      </c>
      <c r="O7" s="39"/>
      <c r="P7" s="39"/>
      <c r="Q7" s="39"/>
      <c r="R7" s="39"/>
      <c r="S7" s="40">
        <f t="shared" si="0"/>
        <v>4.0613202150783664E-2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4.0613202150783664E-2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1575</v>
      </c>
      <c r="BN7" s="48"/>
      <c r="BO7" s="48"/>
      <c r="BP7" s="48"/>
      <c r="BQ7" s="48"/>
      <c r="BR7" s="48">
        <v>58</v>
      </c>
      <c r="BS7" s="48"/>
      <c r="BT7" s="48"/>
      <c r="BU7" s="48"/>
      <c r="BV7" s="48"/>
      <c r="BW7" s="48">
        <v>1080</v>
      </c>
      <c r="BX7" s="48"/>
      <c r="BY7" s="48"/>
      <c r="BZ7" s="48"/>
      <c r="CA7" s="48"/>
      <c r="CB7" s="48">
        <v>47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30740</v>
      </c>
      <c r="J8" s="39"/>
      <c r="K8" s="39"/>
      <c r="L8" s="39"/>
      <c r="M8" s="39"/>
      <c r="N8" s="39">
        <f>SUM(BR9:BV10,CB9:CF10)</f>
        <v>1311</v>
      </c>
      <c r="O8" s="39"/>
      <c r="P8" s="39"/>
      <c r="Q8" s="39"/>
      <c r="R8" s="39"/>
      <c r="S8" s="40">
        <f t="shared" si="0"/>
        <v>4.2648015614834091E-2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4.2648015614834091E-2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3384</v>
      </c>
      <c r="BN8" s="48"/>
      <c r="BO8" s="48"/>
      <c r="BP8" s="48"/>
      <c r="BQ8" s="48"/>
      <c r="BR8" s="48">
        <v>120</v>
      </c>
      <c r="BS8" s="48"/>
      <c r="BT8" s="48"/>
      <c r="BU8" s="48"/>
      <c r="BV8" s="48"/>
      <c r="BW8" s="48">
        <v>2702</v>
      </c>
      <c r="BX8" s="48"/>
      <c r="BY8" s="48"/>
      <c r="BZ8" s="48"/>
      <c r="CA8" s="48"/>
      <c r="CB8" s="48">
        <v>130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49799</v>
      </c>
      <c r="J9" s="39"/>
      <c r="K9" s="39"/>
      <c r="L9" s="39"/>
      <c r="M9" s="39"/>
      <c r="N9" s="39">
        <f>SUM(BR11:BV12,CB11:CF12)</f>
        <v>2042</v>
      </c>
      <c r="O9" s="39"/>
      <c r="P9" s="39"/>
      <c r="Q9" s="39"/>
      <c r="R9" s="39"/>
      <c r="S9" s="40">
        <f t="shared" si="0"/>
        <v>4.100483945460752E-2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4.100483945460752E-2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5273</v>
      </c>
      <c r="BN9" s="48"/>
      <c r="BO9" s="48"/>
      <c r="BP9" s="48"/>
      <c r="BQ9" s="48"/>
      <c r="BR9" s="48">
        <v>201</v>
      </c>
      <c r="BS9" s="48"/>
      <c r="BT9" s="48"/>
      <c r="BU9" s="48"/>
      <c r="BV9" s="48"/>
      <c r="BW9" s="48">
        <v>4314</v>
      </c>
      <c r="BX9" s="48"/>
      <c r="BY9" s="48"/>
      <c r="BZ9" s="48"/>
      <c r="CA9" s="48"/>
      <c r="CB9" s="48">
        <v>207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48864</v>
      </c>
      <c r="J10" s="39"/>
      <c r="K10" s="39"/>
      <c r="L10" s="39"/>
      <c r="M10" s="39"/>
      <c r="N10" s="39">
        <f>SUM(BR13:BV14,CB13:CF14)</f>
        <v>2271</v>
      </c>
      <c r="O10" s="39"/>
      <c r="P10" s="39"/>
      <c r="Q10" s="39"/>
      <c r="R10" s="39"/>
      <c r="S10" s="40">
        <f t="shared" si="0"/>
        <v>4.6475933202357565E-2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4.6475933202357565E-2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11568</v>
      </c>
      <c r="BN10" s="48"/>
      <c r="BO10" s="48"/>
      <c r="BP10" s="48"/>
      <c r="BQ10" s="48"/>
      <c r="BR10" s="48">
        <v>464</v>
      </c>
      <c r="BS10" s="48"/>
      <c r="BT10" s="48"/>
      <c r="BU10" s="48"/>
      <c r="BV10" s="48"/>
      <c r="BW10" s="48">
        <v>9585</v>
      </c>
      <c r="BX10" s="48"/>
      <c r="BY10" s="48"/>
      <c r="BZ10" s="48"/>
      <c r="CA10" s="48"/>
      <c r="CB10" s="48">
        <v>439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25738</v>
      </c>
      <c r="J11" s="39"/>
      <c r="K11" s="39"/>
      <c r="L11" s="39"/>
      <c r="M11" s="39"/>
      <c r="N11" s="39">
        <f>SUM(BR15:BV16,CB15:CF16)</f>
        <v>1558</v>
      </c>
      <c r="O11" s="39"/>
      <c r="P11" s="39"/>
      <c r="Q11" s="39"/>
      <c r="R11" s="39"/>
      <c r="S11" s="40">
        <f t="shared" si="0"/>
        <v>6.053306395213303E-2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6.053306395213303E-2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13258</v>
      </c>
      <c r="BN11" s="48"/>
      <c r="BO11" s="48"/>
      <c r="BP11" s="48"/>
      <c r="BQ11" s="48"/>
      <c r="BR11" s="48">
        <v>528</v>
      </c>
      <c r="BS11" s="48"/>
      <c r="BT11" s="48"/>
      <c r="BU11" s="48"/>
      <c r="BV11" s="48"/>
      <c r="BW11" s="48">
        <v>10465</v>
      </c>
      <c r="BX11" s="48"/>
      <c r="BY11" s="48"/>
      <c r="BZ11" s="48"/>
      <c r="CA11" s="48"/>
      <c r="CB11" s="48">
        <v>426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5676</v>
      </c>
      <c r="J12" s="50"/>
      <c r="K12" s="50"/>
      <c r="L12" s="50"/>
      <c r="M12" s="50"/>
      <c r="N12" s="50">
        <f>SUM(BR17,CB17)</f>
        <v>449</v>
      </c>
      <c r="O12" s="50"/>
      <c r="P12" s="50"/>
      <c r="Q12" s="50"/>
      <c r="R12" s="50"/>
      <c r="S12" s="51">
        <f t="shared" si="0"/>
        <v>7.9105003523608178E-2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7.9105003523608178E-2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14968</v>
      </c>
      <c r="BN12" s="48"/>
      <c r="BO12" s="48"/>
      <c r="BP12" s="48"/>
      <c r="BQ12" s="48"/>
      <c r="BR12" s="48">
        <v>623</v>
      </c>
      <c r="BS12" s="48"/>
      <c r="BT12" s="48"/>
      <c r="BU12" s="48"/>
      <c r="BV12" s="48"/>
      <c r="BW12" s="48">
        <v>11108</v>
      </c>
      <c r="BX12" s="48"/>
      <c r="BY12" s="48"/>
      <c r="BZ12" s="48"/>
      <c r="CA12" s="48"/>
      <c r="CB12" s="48">
        <v>465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169663</v>
      </c>
      <c r="J13" s="58"/>
      <c r="K13" s="58"/>
      <c r="L13" s="58"/>
      <c r="M13" s="58"/>
      <c r="N13" s="58">
        <f>SUM(N6:N12)</f>
        <v>7990</v>
      </c>
      <c r="O13" s="58"/>
      <c r="P13" s="58"/>
      <c r="Q13" s="58"/>
      <c r="R13" s="58"/>
      <c r="S13" s="59">
        <f t="shared" si="0"/>
        <v>4.7093355652086784E-2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4.7093355652086784E-2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15206</v>
      </c>
      <c r="BN13" s="48"/>
      <c r="BO13" s="48"/>
      <c r="BP13" s="48"/>
      <c r="BQ13" s="48"/>
      <c r="BR13" s="48">
        <v>710</v>
      </c>
      <c r="BS13" s="48"/>
      <c r="BT13" s="48"/>
      <c r="BU13" s="48"/>
      <c r="BV13" s="48"/>
      <c r="BW13" s="48">
        <v>11591</v>
      </c>
      <c r="BX13" s="48"/>
      <c r="BY13" s="48"/>
      <c r="BZ13" s="48"/>
      <c r="CA13" s="48"/>
      <c r="CB13" s="48">
        <v>467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12941</v>
      </c>
      <c r="BN14" s="48"/>
      <c r="BO14" s="48"/>
      <c r="BP14" s="48"/>
      <c r="BQ14" s="48"/>
      <c r="BR14" s="48">
        <v>738</v>
      </c>
      <c r="BS14" s="48"/>
      <c r="BT14" s="48"/>
      <c r="BU14" s="48"/>
      <c r="BV14" s="48"/>
      <c r="BW14" s="48">
        <v>9126</v>
      </c>
      <c r="BX14" s="48"/>
      <c r="BY14" s="48"/>
      <c r="BZ14" s="48"/>
      <c r="CA14" s="48"/>
      <c r="CB14" s="48">
        <v>356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10812</v>
      </c>
      <c r="BN15" s="48"/>
      <c r="BO15" s="48"/>
      <c r="BP15" s="48"/>
      <c r="BQ15" s="48"/>
      <c r="BR15" s="48">
        <v>729</v>
      </c>
      <c r="BS15" s="48"/>
      <c r="BT15" s="48"/>
      <c r="BU15" s="48"/>
      <c r="BV15" s="48"/>
      <c r="BW15" s="48">
        <v>5867</v>
      </c>
      <c r="BX15" s="48"/>
      <c r="BY15" s="48"/>
      <c r="BZ15" s="48"/>
      <c r="CA15" s="48"/>
      <c r="CB15" s="48">
        <v>240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6273</v>
      </c>
      <c r="BN16" s="48"/>
      <c r="BO16" s="48"/>
      <c r="BP16" s="48"/>
      <c r="BQ16" s="48"/>
      <c r="BR16" s="48">
        <v>472</v>
      </c>
      <c r="BS16" s="48"/>
      <c r="BT16" s="48"/>
      <c r="BU16" s="48"/>
      <c r="BV16" s="48"/>
      <c r="BW16" s="48">
        <v>2786</v>
      </c>
      <c r="BX16" s="48"/>
      <c r="BY16" s="48"/>
      <c r="BZ16" s="48"/>
      <c r="CA16" s="48"/>
      <c r="CB16" s="48">
        <v>117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4147</v>
      </c>
      <c r="BN17" s="67"/>
      <c r="BO17" s="67"/>
      <c r="BP17" s="67"/>
      <c r="BQ17" s="67"/>
      <c r="BR17" s="67">
        <v>368</v>
      </c>
      <c r="BS17" s="67"/>
      <c r="BT17" s="67"/>
      <c r="BU17" s="67"/>
      <c r="BV17" s="67"/>
      <c r="BW17" s="67">
        <v>1529</v>
      </c>
      <c r="BX17" s="67"/>
      <c r="BY17" s="67"/>
      <c r="BZ17" s="67"/>
      <c r="CA17" s="67"/>
      <c r="CB17" s="67">
        <v>81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85</v>
      </c>
      <c r="G54" s="28"/>
      <c r="H54" s="28"/>
      <c r="I54" s="28"/>
      <c r="J54" s="28">
        <f>BR6</f>
        <v>4</v>
      </c>
      <c r="K54" s="28"/>
      <c r="L54" s="28"/>
      <c r="M54" s="28"/>
      <c r="N54" s="90">
        <f t="shared" ref="N54:N61" si="2">IFERROR(J54/F54,0)</f>
        <v>4.7058823529411764E-2</v>
      </c>
      <c r="O54" s="91"/>
      <c r="P54" s="91"/>
      <c r="Q54" s="92"/>
      <c r="R54" s="28">
        <f>BW6</f>
        <v>20</v>
      </c>
      <c r="S54" s="28"/>
      <c r="T54" s="28"/>
      <c r="U54" s="28"/>
      <c r="V54" s="28">
        <f>CB6</f>
        <v>0</v>
      </c>
      <c r="W54" s="28"/>
      <c r="X54" s="28"/>
      <c r="Y54" s="28"/>
      <c r="Z54" s="90">
        <f t="shared" ref="Z54:Z61" si="3">IFERROR(V54/R54,0)</f>
        <v>0</v>
      </c>
      <c r="AA54" s="91"/>
      <c r="AB54" s="91"/>
      <c r="AC54" s="92"/>
      <c r="AD54" s="28">
        <f t="shared" ref="AD54:AD60" si="4">F54+R54</f>
        <v>105</v>
      </c>
      <c r="AE54" s="28"/>
      <c r="AF54" s="28"/>
      <c r="AG54" s="28"/>
      <c r="AH54" s="28">
        <f t="shared" ref="AH54:AH60" si="5">J54+V54</f>
        <v>4</v>
      </c>
      <c r="AI54" s="28"/>
      <c r="AJ54" s="28"/>
      <c r="AK54" s="28"/>
      <c r="AL54" s="90">
        <f t="shared" ref="AL54:AL61" si="6">IFERROR(AH54/AD54,0)</f>
        <v>3.8095238095238099E-2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4.7058823529411764E-2</v>
      </c>
      <c r="AX54" s="33"/>
      <c r="AY54" s="33"/>
      <c r="AZ54" s="33"/>
      <c r="BA54" s="34"/>
      <c r="BB54" s="32">
        <f t="shared" ref="BB54:BB61" si="8">Z54</f>
        <v>0</v>
      </c>
      <c r="BC54" s="33"/>
      <c r="BD54" s="33"/>
      <c r="BE54" s="33"/>
      <c r="BF54" s="34"/>
      <c r="BG54" s="32">
        <f t="shared" ref="BG54:BG61" si="9">AL54</f>
        <v>3.8095238095238099E-2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4959</v>
      </c>
      <c r="G55" s="39"/>
      <c r="H55" s="39"/>
      <c r="I55" s="39"/>
      <c r="J55" s="39">
        <f>SUM(BR7:BV8)</f>
        <v>178</v>
      </c>
      <c r="K55" s="39"/>
      <c r="L55" s="39"/>
      <c r="M55" s="39"/>
      <c r="N55" s="96">
        <f t="shared" si="2"/>
        <v>3.5894333534986896E-2</v>
      </c>
      <c r="O55" s="97"/>
      <c r="P55" s="97"/>
      <c r="Q55" s="98"/>
      <c r="R55" s="39">
        <f>SUM(BW7:CA8)</f>
        <v>3782</v>
      </c>
      <c r="S55" s="39"/>
      <c r="T55" s="39"/>
      <c r="U55" s="39"/>
      <c r="V55" s="39">
        <f>SUM(CB7:CF8)</f>
        <v>177</v>
      </c>
      <c r="W55" s="39"/>
      <c r="X55" s="39"/>
      <c r="Y55" s="39"/>
      <c r="Z55" s="96">
        <f t="shared" si="3"/>
        <v>4.6800634584875725E-2</v>
      </c>
      <c r="AA55" s="97"/>
      <c r="AB55" s="97"/>
      <c r="AC55" s="98"/>
      <c r="AD55" s="39">
        <f t="shared" si="4"/>
        <v>8741</v>
      </c>
      <c r="AE55" s="39"/>
      <c r="AF55" s="39"/>
      <c r="AG55" s="39"/>
      <c r="AH55" s="39">
        <f t="shared" si="5"/>
        <v>355</v>
      </c>
      <c r="AI55" s="39"/>
      <c r="AJ55" s="39"/>
      <c r="AK55" s="39"/>
      <c r="AL55" s="96">
        <f t="shared" si="6"/>
        <v>4.0613202150783664E-2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3.5894333534986896E-2</v>
      </c>
      <c r="AX55" s="44"/>
      <c r="AY55" s="44"/>
      <c r="AZ55" s="44"/>
      <c r="BA55" s="45"/>
      <c r="BB55" s="43">
        <f t="shared" si="8"/>
        <v>4.6800634584875725E-2</v>
      </c>
      <c r="BC55" s="44"/>
      <c r="BD55" s="44"/>
      <c r="BE55" s="44"/>
      <c r="BF55" s="45"/>
      <c r="BG55" s="43">
        <f t="shared" si="9"/>
        <v>4.0613202150783664E-2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16841</v>
      </c>
      <c r="G56" s="39"/>
      <c r="H56" s="39"/>
      <c r="I56" s="39"/>
      <c r="J56" s="39">
        <f>SUM(BR9:BV10)</f>
        <v>665</v>
      </c>
      <c r="K56" s="39"/>
      <c r="L56" s="39"/>
      <c r="M56" s="39"/>
      <c r="N56" s="96">
        <f t="shared" si="2"/>
        <v>3.948696633216555E-2</v>
      </c>
      <c r="O56" s="97"/>
      <c r="P56" s="97"/>
      <c r="Q56" s="98"/>
      <c r="R56" s="39">
        <f>SUM(BW9:CA10)</f>
        <v>13899</v>
      </c>
      <c r="S56" s="39"/>
      <c r="T56" s="39"/>
      <c r="U56" s="39"/>
      <c r="V56" s="39">
        <f>SUM(CB9:CF10)</f>
        <v>646</v>
      </c>
      <c r="W56" s="39"/>
      <c r="X56" s="39"/>
      <c r="Y56" s="39"/>
      <c r="Z56" s="96">
        <f t="shared" si="3"/>
        <v>4.6478163896683217E-2</v>
      </c>
      <c r="AA56" s="97"/>
      <c r="AB56" s="97"/>
      <c r="AC56" s="98"/>
      <c r="AD56" s="39">
        <f t="shared" si="4"/>
        <v>30740</v>
      </c>
      <c r="AE56" s="39"/>
      <c r="AF56" s="39"/>
      <c r="AG56" s="39"/>
      <c r="AH56" s="39">
        <f t="shared" si="5"/>
        <v>1311</v>
      </c>
      <c r="AI56" s="39"/>
      <c r="AJ56" s="39"/>
      <c r="AK56" s="39"/>
      <c r="AL56" s="96">
        <f t="shared" si="6"/>
        <v>4.2648015614834091E-2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3.948696633216555E-2</v>
      </c>
      <c r="AX56" s="44"/>
      <c r="AY56" s="44"/>
      <c r="AZ56" s="44"/>
      <c r="BA56" s="45"/>
      <c r="BB56" s="43">
        <f t="shared" si="8"/>
        <v>4.6478163896683217E-2</v>
      </c>
      <c r="BC56" s="44"/>
      <c r="BD56" s="44"/>
      <c r="BE56" s="44"/>
      <c r="BF56" s="45"/>
      <c r="BG56" s="43">
        <f t="shared" si="9"/>
        <v>4.2648015614834091E-2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28226</v>
      </c>
      <c r="G57" s="39"/>
      <c r="H57" s="39"/>
      <c r="I57" s="39"/>
      <c r="J57" s="39">
        <f>SUM(BR11:BV12)</f>
        <v>1151</v>
      </c>
      <c r="K57" s="39"/>
      <c r="L57" s="39"/>
      <c r="M57" s="39"/>
      <c r="N57" s="96">
        <f t="shared" si="2"/>
        <v>4.0778006093672499E-2</v>
      </c>
      <c r="O57" s="97"/>
      <c r="P57" s="97"/>
      <c r="Q57" s="98"/>
      <c r="R57" s="39">
        <f>SUM(BW11:CA12)</f>
        <v>21573</v>
      </c>
      <c r="S57" s="39"/>
      <c r="T57" s="39"/>
      <c r="U57" s="39"/>
      <c r="V57" s="39">
        <f>SUM(CB11:CF12)</f>
        <v>891</v>
      </c>
      <c r="W57" s="39"/>
      <c r="X57" s="39"/>
      <c r="Y57" s="39"/>
      <c r="Z57" s="96">
        <f t="shared" si="3"/>
        <v>4.130162703379224E-2</v>
      </c>
      <c r="AA57" s="97"/>
      <c r="AB57" s="97"/>
      <c r="AC57" s="98"/>
      <c r="AD57" s="39">
        <f t="shared" si="4"/>
        <v>49799</v>
      </c>
      <c r="AE57" s="39"/>
      <c r="AF57" s="39"/>
      <c r="AG57" s="39"/>
      <c r="AH57" s="39">
        <f t="shared" si="5"/>
        <v>2042</v>
      </c>
      <c r="AI57" s="39"/>
      <c r="AJ57" s="39"/>
      <c r="AK57" s="39"/>
      <c r="AL57" s="96">
        <f t="shared" si="6"/>
        <v>4.100483945460752E-2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4.0778006093672499E-2</v>
      </c>
      <c r="AX57" s="44"/>
      <c r="AY57" s="44"/>
      <c r="AZ57" s="44"/>
      <c r="BA57" s="45"/>
      <c r="BB57" s="43">
        <f t="shared" si="8"/>
        <v>4.130162703379224E-2</v>
      </c>
      <c r="BC57" s="44"/>
      <c r="BD57" s="44"/>
      <c r="BE57" s="44"/>
      <c r="BF57" s="45"/>
      <c r="BG57" s="43">
        <f t="shared" si="9"/>
        <v>4.100483945460752E-2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28147</v>
      </c>
      <c r="G58" s="39"/>
      <c r="H58" s="39"/>
      <c r="I58" s="39"/>
      <c r="J58" s="39">
        <f>SUM(BR13:BV14)</f>
        <v>1448</v>
      </c>
      <c r="K58" s="39"/>
      <c r="L58" s="39"/>
      <c r="M58" s="39"/>
      <c r="N58" s="96">
        <f t="shared" si="2"/>
        <v>5.1444203645148685E-2</v>
      </c>
      <c r="O58" s="97"/>
      <c r="P58" s="97"/>
      <c r="Q58" s="98"/>
      <c r="R58" s="39">
        <f>SUM(BW13:CA14)</f>
        <v>20717</v>
      </c>
      <c r="S58" s="39"/>
      <c r="T58" s="39"/>
      <c r="U58" s="39"/>
      <c r="V58" s="39">
        <f>SUM(CB13:CF14)</f>
        <v>823</v>
      </c>
      <c r="W58" s="39"/>
      <c r="X58" s="39"/>
      <c r="Y58" s="39"/>
      <c r="Z58" s="96">
        <f t="shared" si="3"/>
        <v>3.9725829029299609E-2</v>
      </c>
      <c r="AA58" s="97"/>
      <c r="AB58" s="97"/>
      <c r="AC58" s="98"/>
      <c r="AD58" s="39">
        <f t="shared" si="4"/>
        <v>48864</v>
      </c>
      <c r="AE58" s="39"/>
      <c r="AF58" s="39"/>
      <c r="AG58" s="39"/>
      <c r="AH58" s="39">
        <f t="shared" si="5"/>
        <v>2271</v>
      </c>
      <c r="AI58" s="39"/>
      <c r="AJ58" s="39"/>
      <c r="AK58" s="39"/>
      <c r="AL58" s="96">
        <f t="shared" si="6"/>
        <v>4.6475933202357565E-2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5.1444203645148685E-2</v>
      </c>
      <c r="AX58" s="44"/>
      <c r="AY58" s="44"/>
      <c r="AZ58" s="44"/>
      <c r="BA58" s="45"/>
      <c r="BB58" s="43">
        <f t="shared" si="8"/>
        <v>3.9725829029299609E-2</v>
      </c>
      <c r="BC58" s="44"/>
      <c r="BD58" s="44"/>
      <c r="BE58" s="44"/>
      <c r="BF58" s="45"/>
      <c r="BG58" s="43">
        <f t="shared" si="9"/>
        <v>4.6475933202357565E-2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17085</v>
      </c>
      <c r="G59" s="39"/>
      <c r="H59" s="39"/>
      <c r="I59" s="39"/>
      <c r="J59" s="39">
        <f>SUM(BR15:BV16)</f>
        <v>1201</v>
      </c>
      <c r="K59" s="39"/>
      <c r="L59" s="39"/>
      <c r="M59" s="39"/>
      <c r="N59" s="96">
        <f t="shared" si="2"/>
        <v>7.0295580918934744E-2</v>
      </c>
      <c r="O59" s="97"/>
      <c r="P59" s="97"/>
      <c r="Q59" s="98"/>
      <c r="R59" s="39">
        <f>SUM(BW15:CA16)</f>
        <v>8653</v>
      </c>
      <c r="S59" s="39"/>
      <c r="T59" s="39"/>
      <c r="U59" s="39"/>
      <c r="V59" s="39">
        <f>SUM(CB15:CF16)</f>
        <v>357</v>
      </c>
      <c r="W59" s="39"/>
      <c r="X59" s="39"/>
      <c r="Y59" s="39"/>
      <c r="Z59" s="96">
        <f t="shared" si="3"/>
        <v>4.1257367387033402E-2</v>
      </c>
      <c r="AA59" s="97"/>
      <c r="AB59" s="97"/>
      <c r="AC59" s="98"/>
      <c r="AD59" s="39">
        <f t="shared" si="4"/>
        <v>25738</v>
      </c>
      <c r="AE59" s="39"/>
      <c r="AF59" s="39"/>
      <c r="AG59" s="39"/>
      <c r="AH59" s="39">
        <f t="shared" si="5"/>
        <v>1558</v>
      </c>
      <c r="AI59" s="39"/>
      <c r="AJ59" s="39"/>
      <c r="AK59" s="39"/>
      <c r="AL59" s="96">
        <f t="shared" si="6"/>
        <v>6.053306395213303E-2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7.0295580918934744E-2</v>
      </c>
      <c r="AX59" s="44"/>
      <c r="AY59" s="44"/>
      <c r="AZ59" s="44"/>
      <c r="BA59" s="45"/>
      <c r="BB59" s="43">
        <f t="shared" si="8"/>
        <v>4.1257367387033402E-2</v>
      </c>
      <c r="BC59" s="44"/>
      <c r="BD59" s="44"/>
      <c r="BE59" s="44"/>
      <c r="BF59" s="45"/>
      <c r="BG59" s="43">
        <f t="shared" si="9"/>
        <v>6.053306395213303E-2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4147</v>
      </c>
      <c r="G60" s="50"/>
      <c r="H60" s="50"/>
      <c r="I60" s="50"/>
      <c r="J60" s="50">
        <f>BR17</f>
        <v>368</v>
      </c>
      <c r="K60" s="50"/>
      <c r="L60" s="50"/>
      <c r="M60" s="50"/>
      <c r="N60" s="102">
        <f t="shared" si="2"/>
        <v>8.8738847359537021E-2</v>
      </c>
      <c r="O60" s="103"/>
      <c r="P60" s="103"/>
      <c r="Q60" s="104"/>
      <c r="R60" s="50">
        <f>BW17</f>
        <v>1529</v>
      </c>
      <c r="S60" s="50"/>
      <c r="T60" s="50"/>
      <c r="U60" s="50"/>
      <c r="V60" s="50">
        <f>CB17</f>
        <v>81</v>
      </c>
      <c r="W60" s="50"/>
      <c r="X60" s="50"/>
      <c r="Y60" s="50"/>
      <c r="Z60" s="102">
        <f t="shared" si="3"/>
        <v>5.2975801177240024E-2</v>
      </c>
      <c r="AA60" s="103"/>
      <c r="AB60" s="103"/>
      <c r="AC60" s="104"/>
      <c r="AD60" s="50">
        <f t="shared" si="4"/>
        <v>5676</v>
      </c>
      <c r="AE60" s="50"/>
      <c r="AF60" s="50"/>
      <c r="AG60" s="50"/>
      <c r="AH60" s="50">
        <f t="shared" si="5"/>
        <v>449</v>
      </c>
      <c r="AI60" s="50"/>
      <c r="AJ60" s="50"/>
      <c r="AK60" s="50"/>
      <c r="AL60" s="102">
        <f t="shared" si="6"/>
        <v>7.9105003523608178E-2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8.8738847359537021E-2</v>
      </c>
      <c r="AX60" s="55"/>
      <c r="AY60" s="55"/>
      <c r="AZ60" s="55"/>
      <c r="BA60" s="56"/>
      <c r="BB60" s="54">
        <f t="shared" si="8"/>
        <v>5.2975801177240024E-2</v>
      </c>
      <c r="BC60" s="55"/>
      <c r="BD60" s="55"/>
      <c r="BE60" s="55"/>
      <c r="BF60" s="56"/>
      <c r="BG60" s="54">
        <f t="shared" si="9"/>
        <v>7.9105003523608178E-2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99490</v>
      </c>
      <c r="G61" s="58"/>
      <c r="H61" s="58"/>
      <c r="I61" s="58"/>
      <c r="J61" s="58">
        <f>SUM(J54:M60)</f>
        <v>5015</v>
      </c>
      <c r="K61" s="58"/>
      <c r="L61" s="58"/>
      <c r="M61" s="58"/>
      <c r="N61" s="62">
        <f t="shared" si="2"/>
        <v>5.0407076088049049E-2</v>
      </c>
      <c r="O61" s="63"/>
      <c r="P61" s="63"/>
      <c r="Q61" s="64"/>
      <c r="R61" s="58">
        <f>SUM(R54:U60)</f>
        <v>70173</v>
      </c>
      <c r="S61" s="58"/>
      <c r="T61" s="58"/>
      <c r="U61" s="58"/>
      <c r="V61" s="58">
        <f>SUM(V54:Y60)</f>
        <v>2975</v>
      </c>
      <c r="W61" s="58"/>
      <c r="X61" s="58"/>
      <c r="Y61" s="58"/>
      <c r="Z61" s="62">
        <f t="shared" si="3"/>
        <v>4.2395223234007379E-2</v>
      </c>
      <c r="AA61" s="63"/>
      <c r="AB61" s="63"/>
      <c r="AC61" s="64"/>
      <c r="AD61" s="58">
        <f>SUM(AD54:AG60)</f>
        <v>169663</v>
      </c>
      <c r="AE61" s="58"/>
      <c r="AF61" s="58"/>
      <c r="AG61" s="58"/>
      <c r="AH61" s="58">
        <f>SUM(AH54:AK60)</f>
        <v>7990</v>
      </c>
      <c r="AI61" s="58"/>
      <c r="AJ61" s="58"/>
      <c r="AK61" s="58"/>
      <c r="AL61" s="62">
        <f t="shared" si="6"/>
        <v>4.7093355652086784E-2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5.0407076088049049E-2</v>
      </c>
      <c r="AX61" s="63"/>
      <c r="AY61" s="63"/>
      <c r="AZ61" s="63"/>
      <c r="BA61" s="64"/>
      <c r="BB61" s="62">
        <f t="shared" si="8"/>
        <v>4.2395223234007379E-2</v>
      </c>
      <c r="BC61" s="63"/>
      <c r="BD61" s="63"/>
      <c r="BE61" s="63"/>
      <c r="BF61" s="64"/>
      <c r="BG61" s="62">
        <f t="shared" si="9"/>
        <v>4.7093355652086784E-2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86706-49E4-4431-AA43-5A14135ABAB2}">
  <sheetPr codeName="Sheet17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15</v>
      </c>
      <c r="J6" s="28"/>
      <c r="K6" s="28"/>
      <c r="L6" s="28"/>
      <c r="M6" s="28"/>
      <c r="N6" s="28">
        <f>SUM(BR6,CB6)</f>
        <v>2</v>
      </c>
      <c r="O6" s="28"/>
      <c r="P6" s="28"/>
      <c r="Q6" s="28"/>
      <c r="R6" s="28"/>
      <c r="S6" s="29">
        <f t="shared" ref="S6:S13" si="0">IFERROR(N6/I6,0)</f>
        <v>0.13333333333333333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0.13333333333333333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10</v>
      </c>
      <c r="BN6" s="37"/>
      <c r="BO6" s="37"/>
      <c r="BP6" s="37"/>
      <c r="BQ6" s="37"/>
      <c r="BR6" s="37">
        <v>2</v>
      </c>
      <c r="BS6" s="37"/>
      <c r="BT6" s="37"/>
      <c r="BU6" s="37"/>
      <c r="BV6" s="37"/>
      <c r="BW6" s="37">
        <v>5</v>
      </c>
      <c r="BX6" s="37"/>
      <c r="BY6" s="37"/>
      <c r="BZ6" s="37"/>
      <c r="CA6" s="37"/>
      <c r="CB6" s="37">
        <v>0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863</v>
      </c>
      <c r="J7" s="39"/>
      <c r="K7" s="39"/>
      <c r="L7" s="39"/>
      <c r="M7" s="39"/>
      <c r="N7" s="39">
        <f>SUM(BR7:BV8,CB7:CF8)</f>
        <v>112</v>
      </c>
      <c r="O7" s="39"/>
      <c r="P7" s="39"/>
      <c r="Q7" s="39"/>
      <c r="R7" s="39"/>
      <c r="S7" s="40">
        <f t="shared" si="0"/>
        <v>0.12977983777520277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0.12977983777520277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87</v>
      </c>
      <c r="BN7" s="48"/>
      <c r="BO7" s="48"/>
      <c r="BP7" s="48"/>
      <c r="BQ7" s="48"/>
      <c r="BR7" s="48">
        <v>9</v>
      </c>
      <c r="BS7" s="48"/>
      <c r="BT7" s="48"/>
      <c r="BU7" s="48"/>
      <c r="BV7" s="48"/>
      <c r="BW7" s="48">
        <v>144</v>
      </c>
      <c r="BX7" s="48"/>
      <c r="BY7" s="48"/>
      <c r="BZ7" s="48"/>
      <c r="CA7" s="48"/>
      <c r="CB7" s="48">
        <v>13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2576</v>
      </c>
      <c r="J8" s="39"/>
      <c r="K8" s="39"/>
      <c r="L8" s="39"/>
      <c r="M8" s="39"/>
      <c r="N8" s="39">
        <f>SUM(BR9:BV10,CB9:CF10)</f>
        <v>391</v>
      </c>
      <c r="O8" s="39"/>
      <c r="P8" s="39"/>
      <c r="Q8" s="39"/>
      <c r="R8" s="39"/>
      <c r="S8" s="40">
        <f t="shared" si="0"/>
        <v>0.15178571428571427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0.15178571428571427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264</v>
      </c>
      <c r="BN8" s="48"/>
      <c r="BO8" s="48"/>
      <c r="BP8" s="48"/>
      <c r="BQ8" s="48"/>
      <c r="BR8" s="48">
        <v>45</v>
      </c>
      <c r="BS8" s="48"/>
      <c r="BT8" s="48"/>
      <c r="BU8" s="48"/>
      <c r="BV8" s="48"/>
      <c r="BW8" s="48">
        <v>368</v>
      </c>
      <c r="BX8" s="48"/>
      <c r="BY8" s="48"/>
      <c r="BZ8" s="48"/>
      <c r="CA8" s="48"/>
      <c r="CB8" s="48">
        <v>45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3897</v>
      </c>
      <c r="J9" s="39"/>
      <c r="K9" s="39"/>
      <c r="L9" s="39"/>
      <c r="M9" s="39"/>
      <c r="N9" s="39">
        <f>SUM(BR11:BV12,CB11:CF12)</f>
        <v>646</v>
      </c>
      <c r="O9" s="39"/>
      <c r="P9" s="39"/>
      <c r="Q9" s="39"/>
      <c r="R9" s="39"/>
      <c r="S9" s="40">
        <f t="shared" si="0"/>
        <v>0.1657685399024891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0.1657685399024891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457</v>
      </c>
      <c r="BN9" s="48"/>
      <c r="BO9" s="48"/>
      <c r="BP9" s="48"/>
      <c r="BQ9" s="48"/>
      <c r="BR9" s="48">
        <v>68</v>
      </c>
      <c r="BS9" s="48"/>
      <c r="BT9" s="48"/>
      <c r="BU9" s="48"/>
      <c r="BV9" s="48"/>
      <c r="BW9" s="48">
        <v>575</v>
      </c>
      <c r="BX9" s="48"/>
      <c r="BY9" s="48"/>
      <c r="BZ9" s="48"/>
      <c r="CA9" s="48"/>
      <c r="CB9" s="48">
        <v>90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3793</v>
      </c>
      <c r="J10" s="39"/>
      <c r="K10" s="39"/>
      <c r="L10" s="39"/>
      <c r="M10" s="39"/>
      <c r="N10" s="39">
        <f>SUM(BR13:BV14,CB13:CF14)</f>
        <v>802</v>
      </c>
      <c r="O10" s="39"/>
      <c r="P10" s="39"/>
      <c r="Q10" s="39"/>
      <c r="R10" s="39"/>
      <c r="S10" s="40">
        <f t="shared" si="0"/>
        <v>0.21144213023991562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0.21144213023991562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736</v>
      </c>
      <c r="BN10" s="48"/>
      <c r="BO10" s="48"/>
      <c r="BP10" s="48"/>
      <c r="BQ10" s="48"/>
      <c r="BR10" s="48">
        <v>126</v>
      </c>
      <c r="BS10" s="48"/>
      <c r="BT10" s="48"/>
      <c r="BU10" s="48"/>
      <c r="BV10" s="48"/>
      <c r="BW10" s="48">
        <v>808</v>
      </c>
      <c r="BX10" s="48"/>
      <c r="BY10" s="48"/>
      <c r="BZ10" s="48"/>
      <c r="CA10" s="48"/>
      <c r="CB10" s="48">
        <v>107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2039</v>
      </c>
      <c r="J11" s="39"/>
      <c r="K11" s="39"/>
      <c r="L11" s="39"/>
      <c r="M11" s="39"/>
      <c r="N11" s="39">
        <f>SUM(BR15:BV16,CB15:CF16)</f>
        <v>546</v>
      </c>
      <c r="O11" s="39"/>
      <c r="P11" s="39"/>
      <c r="Q11" s="39"/>
      <c r="R11" s="39"/>
      <c r="S11" s="40">
        <f t="shared" si="0"/>
        <v>0.26777832270720942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0.26777832270720942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988</v>
      </c>
      <c r="BN11" s="48"/>
      <c r="BO11" s="48"/>
      <c r="BP11" s="48"/>
      <c r="BQ11" s="48"/>
      <c r="BR11" s="48">
        <v>171</v>
      </c>
      <c r="BS11" s="48"/>
      <c r="BT11" s="48"/>
      <c r="BU11" s="48"/>
      <c r="BV11" s="48"/>
      <c r="BW11" s="48">
        <v>865</v>
      </c>
      <c r="BX11" s="48"/>
      <c r="BY11" s="48"/>
      <c r="BZ11" s="48"/>
      <c r="CA11" s="48"/>
      <c r="CB11" s="48">
        <v>139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470</v>
      </c>
      <c r="J12" s="50"/>
      <c r="K12" s="50"/>
      <c r="L12" s="50"/>
      <c r="M12" s="50"/>
      <c r="N12" s="50">
        <f>SUM(BR17,CB17)</f>
        <v>132</v>
      </c>
      <c r="O12" s="50"/>
      <c r="P12" s="50"/>
      <c r="Q12" s="50"/>
      <c r="R12" s="50"/>
      <c r="S12" s="51">
        <f t="shared" si="0"/>
        <v>0.28085106382978725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0.28085106382978725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1119</v>
      </c>
      <c r="BN12" s="48"/>
      <c r="BO12" s="48"/>
      <c r="BP12" s="48"/>
      <c r="BQ12" s="48"/>
      <c r="BR12" s="48">
        <v>215</v>
      </c>
      <c r="BS12" s="48"/>
      <c r="BT12" s="48"/>
      <c r="BU12" s="48"/>
      <c r="BV12" s="48"/>
      <c r="BW12" s="48">
        <v>925</v>
      </c>
      <c r="BX12" s="48"/>
      <c r="BY12" s="48"/>
      <c r="BZ12" s="48"/>
      <c r="CA12" s="48"/>
      <c r="CB12" s="48">
        <v>121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13653</v>
      </c>
      <c r="J13" s="58"/>
      <c r="K13" s="58"/>
      <c r="L13" s="58"/>
      <c r="M13" s="58"/>
      <c r="N13" s="58">
        <f>SUM(N6:N12)</f>
        <v>2631</v>
      </c>
      <c r="O13" s="58"/>
      <c r="P13" s="58"/>
      <c r="Q13" s="58"/>
      <c r="R13" s="58"/>
      <c r="S13" s="59">
        <f t="shared" si="0"/>
        <v>0.19270490002197319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0.19270490002197319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1165</v>
      </c>
      <c r="BN13" s="48"/>
      <c r="BO13" s="48"/>
      <c r="BP13" s="48"/>
      <c r="BQ13" s="48"/>
      <c r="BR13" s="48">
        <v>233</v>
      </c>
      <c r="BS13" s="48"/>
      <c r="BT13" s="48"/>
      <c r="BU13" s="48"/>
      <c r="BV13" s="48"/>
      <c r="BW13" s="48">
        <v>922</v>
      </c>
      <c r="BX13" s="48"/>
      <c r="BY13" s="48"/>
      <c r="BZ13" s="48"/>
      <c r="CA13" s="48"/>
      <c r="CB13" s="48">
        <v>168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917</v>
      </c>
      <c r="BN14" s="48"/>
      <c r="BO14" s="48"/>
      <c r="BP14" s="48"/>
      <c r="BQ14" s="48"/>
      <c r="BR14" s="48">
        <v>197</v>
      </c>
      <c r="BS14" s="48"/>
      <c r="BT14" s="48"/>
      <c r="BU14" s="48"/>
      <c r="BV14" s="48"/>
      <c r="BW14" s="48">
        <v>789</v>
      </c>
      <c r="BX14" s="48"/>
      <c r="BY14" s="48"/>
      <c r="BZ14" s="48"/>
      <c r="CA14" s="48"/>
      <c r="CB14" s="48">
        <v>204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869</v>
      </c>
      <c r="BN15" s="48"/>
      <c r="BO15" s="48"/>
      <c r="BP15" s="48"/>
      <c r="BQ15" s="48"/>
      <c r="BR15" s="48">
        <v>207</v>
      </c>
      <c r="BS15" s="48"/>
      <c r="BT15" s="48"/>
      <c r="BU15" s="48"/>
      <c r="BV15" s="48"/>
      <c r="BW15" s="48">
        <v>490</v>
      </c>
      <c r="BX15" s="48"/>
      <c r="BY15" s="48"/>
      <c r="BZ15" s="48"/>
      <c r="CA15" s="48"/>
      <c r="CB15" s="48">
        <v>136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433</v>
      </c>
      <c r="BN16" s="48"/>
      <c r="BO16" s="48"/>
      <c r="BP16" s="48"/>
      <c r="BQ16" s="48"/>
      <c r="BR16" s="48">
        <v>123</v>
      </c>
      <c r="BS16" s="48"/>
      <c r="BT16" s="48"/>
      <c r="BU16" s="48"/>
      <c r="BV16" s="48"/>
      <c r="BW16" s="48">
        <v>247</v>
      </c>
      <c r="BX16" s="48"/>
      <c r="BY16" s="48"/>
      <c r="BZ16" s="48"/>
      <c r="CA16" s="48"/>
      <c r="CB16" s="48">
        <v>80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358</v>
      </c>
      <c r="BN17" s="67"/>
      <c r="BO17" s="67"/>
      <c r="BP17" s="67"/>
      <c r="BQ17" s="67"/>
      <c r="BR17" s="67">
        <v>96</v>
      </c>
      <c r="BS17" s="67"/>
      <c r="BT17" s="67"/>
      <c r="BU17" s="67"/>
      <c r="BV17" s="67"/>
      <c r="BW17" s="67">
        <v>112</v>
      </c>
      <c r="BX17" s="67"/>
      <c r="BY17" s="67"/>
      <c r="BZ17" s="67"/>
      <c r="CA17" s="67"/>
      <c r="CB17" s="67">
        <v>36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10</v>
      </c>
      <c r="G54" s="28"/>
      <c r="H54" s="28"/>
      <c r="I54" s="28"/>
      <c r="J54" s="28">
        <f>BR6</f>
        <v>2</v>
      </c>
      <c r="K54" s="28"/>
      <c r="L54" s="28"/>
      <c r="M54" s="28"/>
      <c r="N54" s="90">
        <f t="shared" ref="N54:N61" si="2">IFERROR(J54/F54,0)</f>
        <v>0.2</v>
      </c>
      <c r="O54" s="91"/>
      <c r="P54" s="91"/>
      <c r="Q54" s="92"/>
      <c r="R54" s="28">
        <f>BW6</f>
        <v>5</v>
      </c>
      <c r="S54" s="28"/>
      <c r="T54" s="28"/>
      <c r="U54" s="28"/>
      <c r="V54" s="28">
        <f>CB6</f>
        <v>0</v>
      </c>
      <c r="W54" s="28"/>
      <c r="X54" s="28"/>
      <c r="Y54" s="28"/>
      <c r="Z54" s="90">
        <f t="shared" ref="Z54:Z61" si="3">IFERROR(V54/R54,0)</f>
        <v>0</v>
      </c>
      <c r="AA54" s="91"/>
      <c r="AB54" s="91"/>
      <c r="AC54" s="92"/>
      <c r="AD54" s="28">
        <f t="shared" ref="AD54:AD60" si="4">F54+R54</f>
        <v>15</v>
      </c>
      <c r="AE54" s="28"/>
      <c r="AF54" s="28"/>
      <c r="AG54" s="28"/>
      <c r="AH54" s="28">
        <f t="shared" ref="AH54:AH60" si="5">J54+V54</f>
        <v>2</v>
      </c>
      <c r="AI54" s="28"/>
      <c r="AJ54" s="28"/>
      <c r="AK54" s="28"/>
      <c r="AL54" s="90">
        <f t="shared" ref="AL54:AL61" si="6">IFERROR(AH54/AD54,0)</f>
        <v>0.13333333333333333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0.2</v>
      </c>
      <c r="AX54" s="33"/>
      <c r="AY54" s="33"/>
      <c r="AZ54" s="33"/>
      <c r="BA54" s="34"/>
      <c r="BB54" s="32">
        <f t="shared" ref="BB54:BB61" si="8">Z54</f>
        <v>0</v>
      </c>
      <c r="BC54" s="33"/>
      <c r="BD54" s="33"/>
      <c r="BE54" s="33"/>
      <c r="BF54" s="34"/>
      <c r="BG54" s="32">
        <f t="shared" ref="BG54:BG61" si="9">AL54</f>
        <v>0.13333333333333333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351</v>
      </c>
      <c r="G55" s="39"/>
      <c r="H55" s="39"/>
      <c r="I55" s="39"/>
      <c r="J55" s="39">
        <f>SUM(BR7:BV8)</f>
        <v>54</v>
      </c>
      <c r="K55" s="39"/>
      <c r="L55" s="39"/>
      <c r="M55" s="39"/>
      <c r="N55" s="96">
        <f t="shared" si="2"/>
        <v>0.15384615384615385</v>
      </c>
      <c r="O55" s="97"/>
      <c r="P55" s="97"/>
      <c r="Q55" s="98"/>
      <c r="R55" s="39">
        <f>SUM(BW7:CA8)</f>
        <v>512</v>
      </c>
      <c r="S55" s="39"/>
      <c r="T55" s="39"/>
      <c r="U55" s="39"/>
      <c r="V55" s="39">
        <f>SUM(CB7:CF8)</f>
        <v>58</v>
      </c>
      <c r="W55" s="39"/>
      <c r="X55" s="39"/>
      <c r="Y55" s="39"/>
      <c r="Z55" s="96">
        <f t="shared" si="3"/>
        <v>0.11328125</v>
      </c>
      <c r="AA55" s="97"/>
      <c r="AB55" s="97"/>
      <c r="AC55" s="98"/>
      <c r="AD55" s="39">
        <f t="shared" si="4"/>
        <v>863</v>
      </c>
      <c r="AE55" s="39"/>
      <c r="AF55" s="39"/>
      <c r="AG55" s="39"/>
      <c r="AH55" s="39">
        <f t="shared" si="5"/>
        <v>112</v>
      </c>
      <c r="AI55" s="39"/>
      <c r="AJ55" s="39"/>
      <c r="AK55" s="39"/>
      <c r="AL55" s="96">
        <f t="shared" si="6"/>
        <v>0.12977983777520277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0.15384615384615385</v>
      </c>
      <c r="AX55" s="44"/>
      <c r="AY55" s="44"/>
      <c r="AZ55" s="44"/>
      <c r="BA55" s="45"/>
      <c r="BB55" s="43">
        <f t="shared" si="8"/>
        <v>0.11328125</v>
      </c>
      <c r="BC55" s="44"/>
      <c r="BD55" s="44"/>
      <c r="BE55" s="44"/>
      <c r="BF55" s="45"/>
      <c r="BG55" s="43">
        <f t="shared" si="9"/>
        <v>0.12977983777520277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1193</v>
      </c>
      <c r="G56" s="39"/>
      <c r="H56" s="39"/>
      <c r="I56" s="39"/>
      <c r="J56" s="39">
        <f>SUM(BR9:BV10)</f>
        <v>194</v>
      </c>
      <c r="K56" s="39"/>
      <c r="L56" s="39"/>
      <c r="M56" s="39"/>
      <c r="N56" s="96">
        <f t="shared" si="2"/>
        <v>0.16261525565800503</v>
      </c>
      <c r="O56" s="97"/>
      <c r="P56" s="97"/>
      <c r="Q56" s="98"/>
      <c r="R56" s="39">
        <f>SUM(BW9:CA10)</f>
        <v>1383</v>
      </c>
      <c r="S56" s="39"/>
      <c r="T56" s="39"/>
      <c r="U56" s="39"/>
      <c r="V56" s="39">
        <f>SUM(CB9:CF10)</f>
        <v>197</v>
      </c>
      <c r="W56" s="39"/>
      <c r="X56" s="39"/>
      <c r="Y56" s="39"/>
      <c r="Z56" s="96">
        <f t="shared" si="3"/>
        <v>0.14244396240057844</v>
      </c>
      <c r="AA56" s="97"/>
      <c r="AB56" s="97"/>
      <c r="AC56" s="98"/>
      <c r="AD56" s="39">
        <f t="shared" si="4"/>
        <v>2576</v>
      </c>
      <c r="AE56" s="39"/>
      <c r="AF56" s="39"/>
      <c r="AG56" s="39"/>
      <c r="AH56" s="39">
        <f t="shared" si="5"/>
        <v>391</v>
      </c>
      <c r="AI56" s="39"/>
      <c r="AJ56" s="39"/>
      <c r="AK56" s="39"/>
      <c r="AL56" s="96">
        <f t="shared" si="6"/>
        <v>0.15178571428571427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0.16261525565800503</v>
      </c>
      <c r="AX56" s="44"/>
      <c r="AY56" s="44"/>
      <c r="AZ56" s="44"/>
      <c r="BA56" s="45"/>
      <c r="BB56" s="43">
        <f t="shared" si="8"/>
        <v>0.14244396240057844</v>
      </c>
      <c r="BC56" s="44"/>
      <c r="BD56" s="44"/>
      <c r="BE56" s="44"/>
      <c r="BF56" s="45"/>
      <c r="BG56" s="43">
        <f t="shared" si="9"/>
        <v>0.15178571428571427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2107</v>
      </c>
      <c r="G57" s="39"/>
      <c r="H57" s="39"/>
      <c r="I57" s="39"/>
      <c r="J57" s="39">
        <f>SUM(BR11:BV12)</f>
        <v>386</v>
      </c>
      <c r="K57" s="39"/>
      <c r="L57" s="39"/>
      <c r="M57" s="39"/>
      <c r="N57" s="96">
        <f t="shared" si="2"/>
        <v>0.18319886093972473</v>
      </c>
      <c r="O57" s="97"/>
      <c r="P57" s="97"/>
      <c r="Q57" s="98"/>
      <c r="R57" s="39">
        <f>SUM(BW11:CA12)</f>
        <v>1790</v>
      </c>
      <c r="S57" s="39"/>
      <c r="T57" s="39"/>
      <c r="U57" s="39"/>
      <c r="V57" s="39">
        <f>SUM(CB11:CF12)</f>
        <v>260</v>
      </c>
      <c r="W57" s="39"/>
      <c r="X57" s="39"/>
      <c r="Y57" s="39"/>
      <c r="Z57" s="96">
        <f t="shared" si="3"/>
        <v>0.14525139664804471</v>
      </c>
      <c r="AA57" s="97"/>
      <c r="AB57" s="97"/>
      <c r="AC57" s="98"/>
      <c r="AD57" s="39">
        <f t="shared" si="4"/>
        <v>3897</v>
      </c>
      <c r="AE57" s="39"/>
      <c r="AF57" s="39"/>
      <c r="AG57" s="39"/>
      <c r="AH57" s="39">
        <f t="shared" si="5"/>
        <v>646</v>
      </c>
      <c r="AI57" s="39"/>
      <c r="AJ57" s="39"/>
      <c r="AK57" s="39"/>
      <c r="AL57" s="96">
        <f t="shared" si="6"/>
        <v>0.1657685399024891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0.18319886093972473</v>
      </c>
      <c r="AX57" s="44"/>
      <c r="AY57" s="44"/>
      <c r="AZ57" s="44"/>
      <c r="BA57" s="45"/>
      <c r="BB57" s="43">
        <f t="shared" si="8"/>
        <v>0.14525139664804471</v>
      </c>
      <c r="BC57" s="44"/>
      <c r="BD57" s="44"/>
      <c r="BE57" s="44"/>
      <c r="BF57" s="45"/>
      <c r="BG57" s="43">
        <f t="shared" si="9"/>
        <v>0.1657685399024891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2082</v>
      </c>
      <c r="G58" s="39"/>
      <c r="H58" s="39"/>
      <c r="I58" s="39"/>
      <c r="J58" s="39">
        <f>SUM(BR13:BV14)</f>
        <v>430</v>
      </c>
      <c r="K58" s="39"/>
      <c r="L58" s="39"/>
      <c r="M58" s="39"/>
      <c r="N58" s="96">
        <f t="shared" si="2"/>
        <v>0.20653218059558118</v>
      </c>
      <c r="O58" s="97"/>
      <c r="P58" s="97"/>
      <c r="Q58" s="98"/>
      <c r="R58" s="39">
        <f>SUM(BW13:CA14)</f>
        <v>1711</v>
      </c>
      <c r="S58" s="39"/>
      <c r="T58" s="39"/>
      <c r="U58" s="39"/>
      <c r="V58" s="39">
        <f>SUM(CB13:CF14)</f>
        <v>372</v>
      </c>
      <c r="W58" s="39"/>
      <c r="X58" s="39"/>
      <c r="Y58" s="39"/>
      <c r="Z58" s="96">
        <f t="shared" si="3"/>
        <v>0.217416715371128</v>
      </c>
      <c r="AA58" s="97"/>
      <c r="AB58" s="97"/>
      <c r="AC58" s="98"/>
      <c r="AD58" s="39">
        <f t="shared" si="4"/>
        <v>3793</v>
      </c>
      <c r="AE58" s="39"/>
      <c r="AF58" s="39"/>
      <c r="AG58" s="39"/>
      <c r="AH58" s="39">
        <f t="shared" si="5"/>
        <v>802</v>
      </c>
      <c r="AI58" s="39"/>
      <c r="AJ58" s="39"/>
      <c r="AK58" s="39"/>
      <c r="AL58" s="96">
        <f t="shared" si="6"/>
        <v>0.21144213023991562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0.20653218059558118</v>
      </c>
      <c r="AX58" s="44"/>
      <c r="AY58" s="44"/>
      <c r="AZ58" s="44"/>
      <c r="BA58" s="45"/>
      <c r="BB58" s="43">
        <f t="shared" si="8"/>
        <v>0.217416715371128</v>
      </c>
      <c r="BC58" s="44"/>
      <c r="BD58" s="44"/>
      <c r="BE58" s="44"/>
      <c r="BF58" s="45"/>
      <c r="BG58" s="43">
        <f t="shared" si="9"/>
        <v>0.21144213023991562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1302</v>
      </c>
      <c r="G59" s="39"/>
      <c r="H59" s="39"/>
      <c r="I59" s="39"/>
      <c r="J59" s="39">
        <f>SUM(BR15:BV16)</f>
        <v>330</v>
      </c>
      <c r="K59" s="39"/>
      <c r="L59" s="39"/>
      <c r="M59" s="39"/>
      <c r="N59" s="96">
        <f t="shared" si="2"/>
        <v>0.25345622119815669</v>
      </c>
      <c r="O59" s="97"/>
      <c r="P59" s="97"/>
      <c r="Q59" s="98"/>
      <c r="R59" s="39">
        <f>SUM(BW15:CA16)</f>
        <v>737</v>
      </c>
      <c r="S59" s="39"/>
      <c r="T59" s="39"/>
      <c r="U59" s="39"/>
      <c r="V59" s="39">
        <f>SUM(CB15:CF16)</f>
        <v>216</v>
      </c>
      <c r="W59" s="39"/>
      <c r="X59" s="39"/>
      <c r="Y59" s="39"/>
      <c r="Z59" s="96">
        <f t="shared" si="3"/>
        <v>0.29308005427408412</v>
      </c>
      <c r="AA59" s="97"/>
      <c r="AB59" s="97"/>
      <c r="AC59" s="98"/>
      <c r="AD59" s="39">
        <f t="shared" si="4"/>
        <v>2039</v>
      </c>
      <c r="AE59" s="39"/>
      <c r="AF59" s="39"/>
      <c r="AG59" s="39"/>
      <c r="AH59" s="39">
        <f t="shared" si="5"/>
        <v>546</v>
      </c>
      <c r="AI59" s="39"/>
      <c r="AJ59" s="39"/>
      <c r="AK59" s="39"/>
      <c r="AL59" s="96">
        <f t="shared" si="6"/>
        <v>0.26777832270720942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0.25345622119815669</v>
      </c>
      <c r="AX59" s="44"/>
      <c r="AY59" s="44"/>
      <c r="AZ59" s="44"/>
      <c r="BA59" s="45"/>
      <c r="BB59" s="43">
        <f t="shared" si="8"/>
        <v>0.29308005427408412</v>
      </c>
      <c r="BC59" s="44"/>
      <c r="BD59" s="44"/>
      <c r="BE59" s="44"/>
      <c r="BF59" s="45"/>
      <c r="BG59" s="43">
        <f t="shared" si="9"/>
        <v>0.26777832270720942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358</v>
      </c>
      <c r="G60" s="50"/>
      <c r="H60" s="50"/>
      <c r="I60" s="50"/>
      <c r="J60" s="50">
        <f>BR17</f>
        <v>96</v>
      </c>
      <c r="K60" s="50"/>
      <c r="L60" s="50"/>
      <c r="M60" s="50"/>
      <c r="N60" s="102">
        <f t="shared" si="2"/>
        <v>0.26815642458100558</v>
      </c>
      <c r="O60" s="103"/>
      <c r="P60" s="103"/>
      <c r="Q60" s="104"/>
      <c r="R60" s="50">
        <f>BW17</f>
        <v>112</v>
      </c>
      <c r="S60" s="50"/>
      <c r="T60" s="50"/>
      <c r="U60" s="50"/>
      <c r="V60" s="50">
        <f>CB17</f>
        <v>36</v>
      </c>
      <c r="W60" s="50"/>
      <c r="X60" s="50"/>
      <c r="Y60" s="50"/>
      <c r="Z60" s="102">
        <f t="shared" si="3"/>
        <v>0.32142857142857145</v>
      </c>
      <c r="AA60" s="103"/>
      <c r="AB60" s="103"/>
      <c r="AC60" s="104"/>
      <c r="AD60" s="50">
        <f t="shared" si="4"/>
        <v>470</v>
      </c>
      <c r="AE60" s="50"/>
      <c r="AF60" s="50"/>
      <c r="AG60" s="50"/>
      <c r="AH60" s="50">
        <f t="shared" si="5"/>
        <v>132</v>
      </c>
      <c r="AI60" s="50"/>
      <c r="AJ60" s="50"/>
      <c r="AK60" s="50"/>
      <c r="AL60" s="102">
        <f t="shared" si="6"/>
        <v>0.28085106382978725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0.26815642458100558</v>
      </c>
      <c r="AX60" s="55"/>
      <c r="AY60" s="55"/>
      <c r="AZ60" s="55"/>
      <c r="BA60" s="56"/>
      <c r="BB60" s="54">
        <f t="shared" si="8"/>
        <v>0.32142857142857145</v>
      </c>
      <c r="BC60" s="55"/>
      <c r="BD60" s="55"/>
      <c r="BE60" s="55"/>
      <c r="BF60" s="56"/>
      <c r="BG60" s="54">
        <f t="shared" si="9"/>
        <v>0.28085106382978725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7403</v>
      </c>
      <c r="G61" s="58"/>
      <c r="H61" s="58"/>
      <c r="I61" s="58"/>
      <c r="J61" s="58">
        <f>SUM(J54:M60)</f>
        <v>1492</v>
      </c>
      <c r="K61" s="58"/>
      <c r="L61" s="58"/>
      <c r="M61" s="58"/>
      <c r="N61" s="62">
        <f t="shared" si="2"/>
        <v>0.20153991625016884</v>
      </c>
      <c r="O61" s="63"/>
      <c r="P61" s="63"/>
      <c r="Q61" s="64"/>
      <c r="R61" s="58">
        <f>SUM(R54:U60)</f>
        <v>6250</v>
      </c>
      <c r="S61" s="58"/>
      <c r="T61" s="58"/>
      <c r="U61" s="58"/>
      <c r="V61" s="58">
        <f>SUM(V54:Y60)</f>
        <v>1139</v>
      </c>
      <c r="W61" s="58"/>
      <c r="X61" s="58"/>
      <c r="Y61" s="58"/>
      <c r="Z61" s="62">
        <f t="shared" si="3"/>
        <v>0.18224000000000001</v>
      </c>
      <c r="AA61" s="63"/>
      <c r="AB61" s="63"/>
      <c r="AC61" s="64"/>
      <c r="AD61" s="58">
        <f>SUM(AD54:AG60)</f>
        <v>13653</v>
      </c>
      <c r="AE61" s="58"/>
      <c r="AF61" s="58"/>
      <c r="AG61" s="58"/>
      <c r="AH61" s="58">
        <f>SUM(AH54:AK60)</f>
        <v>2631</v>
      </c>
      <c r="AI61" s="58"/>
      <c r="AJ61" s="58"/>
      <c r="AK61" s="58"/>
      <c r="AL61" s="62">
        <f t="shared" si="6"/>
        <v>0.19270490002197319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0.20153991625016884</v>
      </c>
      <c r="AX61" s="63"/>
      <c r="AY61" s="63"/>
      <c r="AZ61" s="63"/>
      <c r="BA61" s="64"/>
      <c r="BB61" s="62">
        <f t="shared" si="8"/>
        <v>0.18224000000000001</v>
      </c>
      <c r="BC61" s="63"/>
      <c r="BD61" s="63"/>
      <c r="BE61" s="63"/>
      <c r="BF61" s="64"/>
      <c r="BG61" s="62">
        <f t="shared" si="9"/>
        <v>0.19270490002197319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5588E-A1FD-4DBF-A537-8CBE6CB29FA6}">
  <sheetPr codeName="Sheet18"/>
  <dimension ref="A1:DG77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1" spans="1:111" s="107" customFormat="1" ht="15" customHeight="1" thickBo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106"/>
      <c r="CO1" s="106"/>
      <c r="CP1" s="106"/>
      <c r="CQ1" s="106"/>
      <c r="CR1" s="106"/>
      <c r="CS1" s="106"/>
      <c r="DE1" s="2"/>
      <c r="DF1" s="2"/>
      <c r="DG1" s="2"/>
    </row>
    <row r="2" spans="1:111" s="107" customFormat="1" ht="30" customHeight="1" thickBot="1" x14ac:dyDescent="0.2">
      <c r="A2" s="1" t="s">
        <v>42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" t="s">
        <v>0</v>
      </c>
      <c r="AT2" s="3"/>
      <c r="AU2" s="3"/>
      <c r="AV2" s="108"/>
      <c r="AW2" s="109" t="s">
        <v>116</v>
      </c>
      <c r="AX2" s="110"/>
      <c r="AY2" s="110"/>
      <c r="AZ2" s="110"/>
      <c r="BA2" s="110"/>
      <c r="BB2" s="110"/>
      <c r="BC2" s="110"/>
      <c r="BD2" s="110"/>
      <c r="BE2" s="111"/>
      <c r="BF2" s="73" t="str">
        <f>"(1) 全体　（対象期間 ： "&amp;AW2&amp;"）"</f>
        <v>(1) 全体　（対象期間 ： 2024/04/01 ～ 2025/03/31）</v>
      </c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4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106"/>
      <c r="CO2" s="106"/>
      <c r="CP2" s="106"/>
      <c r="CQ2" s="106"/>
      <c r="CR2" s="106"/>
      <c r="CS2" s="106"/>
      <c r="DE2" s="2"/>
      <c r="DF2" s="2"/>
      <c r="DG2" s="2"/>
    </row>
    <row r="3" spans="1:111" s="107" customFormat="1" ht="9.9499999999999993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DE3" s="2"/>
      <c r="DF3" s="2"/>
      <c r="DG3" s="2"/>
    </row>
    <row r="4" spans="1:111" s="107" customFormat="1" ht="20.100000000000001" customHeight="1" thickBot="1" x14ac:dyDescent="0.2">
      <c r="A4" s="2"/>
      <c r="B4" s="12" t="str">
        <f>BF2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DE4" s="2"/>
      <c r="DF4" s="2"/>
      <c r="DG4" s="2"/>
    </row>
    <row r="5" spans="1:111" s="107" customFormat="1" ht="14.1" customHeight="1" x14ac:dyDescent="0.15">
      <c r="A5" s="2"/>
      <c r="B5" s="112" t="s">
        <v>4</v>
      </c>
      <c r="C5" s="112"/>
      <c r="D5" s="112"/>
      <c r="E5" s="112"/>
      <c r="F5" s="112"/>
      <c r="G5" s="112"/>
      <c r="H5" s="112" t="s">
        <v>5</v>
      </c>
      <c r="I5" s="112"/>
      <c r="J5" s="112"/>
      <c r="K5" s="112"/>
      <c r="L5" s="112"/>
      <c r="M5" s="112"/>
      <c r="N5" s="113" t="s">
        <v>43</v>
      </c>
      <c r="O5" s="113"/>
      <c r="P5" s="113"/>
      <c r="Q5" s="113"/>
      <c r="R5" s="113"/>
      <c r="S5" s="113"/>
      <c r="T5" s="113"/>
      <c r="U5" s="113"/>
      <c r="V5" s="113"/>
      <c r="W5" s="113"/>
      <c r="X5" s="113" t="s">
        <v>44</v>
      </c>
      <c r="Y5" s="113"/>
      <c r="Z5" s="113"/>
      <c r="AA5" s="113"/>
      <c r="AB5" s="113"/>
      <c r="AC5" s="113"/>
      <c r="AD5" s="113"/>
      <c r="AE5" s="113"/>
      <c r="AF5" s="113"/>
      <c r="AG5" s="113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114"/>
      <c r="BK5" s="115"/>
      <c r="BL5" s="115"/>
      <c r="BM5" s="115"/>
      <c r="BN5" s="14" t="s">
        <v>2</v>
      </c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 t="s">
        <v>3</v>
      </c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5"/>
      <c r="CL5" s="2"/>
      <c r="CM5" s="2"/>
      <c r="CN5" s="2"/>
      <c r="CO5" s="2"/>
      <c r="DE5" s="2"/>
      <c r="DF5" s="2"/>
      <c r="DG5" s="2"/>
    </row>
    <row r="6" spans="1:111" s="107" customFormat="1" ht="14.1" customHeight="1" thickBot="1" x14ac:dyDescent="0.2">
      <c r="A6" s="2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7" t="s">
        <v>45</v>
      </c>
      <c r="O6" s="17"/>
      <c r="P6" s="17"/>
      <c r="Q6" s="17"/>
      <c r="R6" s="17"/>
      <c r="S6" s="17" t="s">
        <v>46</v>
      </c>
      <c r="T6" s="17"/>
      <c r="U6" s="17"/>
      <c r="V6" s="17"/>
      <c r="W6" s="17"/>
      <c r="X6" s="17" t="s">
        <v>45</v>
      </c>
      <c r="Y6" s="17"/>
      <c r="Z6" s="17"/>
      <c r="AA6" s="17"/>
      <c r="AB6" s="17"/>
      <c r="AC6" s="17" t="s">
        <v>46</v>
      </c>
      <c r="AD6" s="17"/>
      <c r="AE6" s="17"/>
      <c r="AF6" s="17"/>
      <c r="AG6" s="17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80" t="s">
        <v>8</v>
      </c>
      <c r="AT6" s="80"/>
      <c r="AU6" s="80"/>
      <c r="AV6" s="80"/>
      <c r="AW6" s="80" t="s">
        <v>43</v>
      </c>
      <c r="AX6" s="80"/>
      <c r="AY6" s="80"/>
      <c r="AZ6" s="80"/>
      <c r="BA6" s="80" t="s">
        <v>44</v>
      </c>
      <c r="BB6" s="80"/>
      <c r="BC6" s="80"/>
      <c r="BD6" s="80"/>
      <c r="BE6" s="2"/>
      <c r="BF6" s="2"/>
      <c r="BG6" s="2"/>
      <c r="BH6" s="2"/>
      <c r="BI6" s="2"/>
      <c r="BJ6" s="116" t="s">
        <v>8</v>
      </c>
      <c r="BK6" s="80"/>
      <c r="BL6" s="80"/>
      <c r="BM6" s="80"/>
      <c r="BN6" s="80" t="s">
        <v>47</v>
      </c>
      <c r="BO6" s="80"/>
      <c r="BP6" s="80"/>
      <c r="BQ6" s="80"/>
      <c r="BR6" s="80" t="s">
        <v>48</v>
      </c>
      <c r="BS6" s="80"/>
      <c r="BT6" s="80"/>
      <c r="BU6" s="80"/>
      <c r="BV6" s="80" t="s">
        <v>43</v>
      </c>
      <c r="BW6" s="80"/>
      <c r="BX6" s="80"/>
      <c r="BY6" s="80"/>
      <c r="BZ6" s="80" t="s">
        <v>47</v>
      </c>
      <c r="CA6" s="80"/>
      <c r="CB6" s="80"/>
      <c r="CC6" s="80"/>
      <c r="CD6" s="80" t="s">
        <v>48</v>
      </c>
      <c r="CE6" s="80"/>
      <c r="CF6" s="80"/>
      <c r="CG6" s="80"/>
      <c r="CH6" s="80" t="s">
        <v>43</v>
      </c>
      <c r="CI6" s="80"/>
      <c r="CJ6" s="80"/>
      <c r="CK6" s="117"/>
      <c r="CL6" s="2"/>
      <c r="CM6" s="2"/>
      <c r="CN6" s="2"/>
      <c r="CO6" s="2"/>
      <c r="DE6" s="2"/>
      <c r="DF6" s="2"/>
      <c r="DG6" s="2"/>
    </row>
    <row r="7" spans="1:111" s="107" customFormat="1" ht="14.1" customHeight="1" thickTop="1" x14ac:dyDescent="0.15">
      <c r="A7" s="2"/>
      <c r="B7" s="27" t="s">
        <v>11</v>
      </c>
      <c r="C7" s="27"/>
      <c r="D7" s="27"/>
      <c r="E7" s="27"/>
      <c r="F7" s="27"/>
      <c r="G7" s="27"/>
      <c r="H7" s="28">
        <f t="shared" ref="H7:H16" si="0">SUM(BN7,BZ7)</f>
        <v>1928</v>
      </c>
      <c r="I7" s="28"/>
      <c r="J7" s="28"/>
      <c r="K7" s="28"/>
      <c r="L7" s="28"/>
      <c r="M7" s="28"/>
      <c r="N7" s="28">
        <f>AW7</f>
        <v>1477</v>
      </c>
      <c r="O7" s="28"/>
      <c r="P7" s="28"/>
      <c r="Q7" s="28"/>
      <c r="R7" s="28"/>
      <c r="S7" s="29">
        <f>IFERROR(N7/H7,0)</f>
        <v>0.76607883817427391</v>
      </c>
      <c r="T7" s="29"/>
      <c r="U7" s="29"/>
      <c r="V7" s="29"/>
      <c r="W7" s="29"/>
      <c r="X7" s="118">
        <f>BA7</f>
        <v>451</v>
      </c>
      <c r="Y7" s="119"/>
      <c r="Z7" s="119"/>
      <c r="AA7" s="119"/>
      <c r="AB7" s="120"/>
      <c r="AC7" s="29">
        <f>IFERROR(X7/H7,0)</f>
        <v>0.23392116182572614</v>
      </c>
      <c r="AD7" s="29"/>
      <c r="AE7" s="29"/>
      <c r="AF7" s="29"/>
      <c r="AG7" s="29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57" t="s">
        <v>13</v>
      </c>
      <c r="AT7" s="57"/>
      <c r="AU7" s="57"/>
      <c r="AV7" s="57"/>
      <c r="AW7" s="58">
        <f>SUM(BV7,CH7)</f>
        <v>1477</v>
      </c>
      <c r="AX7" s="58"/>
      <c r="AY7" s="58"/>
      <c r="AZ7" s="58"/>
      <c r="BA7" s="58">
        <f>SUM(BR7,CD7)</f>
        <v>451</v>
      </c>
      <c r="BB7" s="58"/>
      <c r="BC7" s="58"/>
      <c r="BD7" s="58"/>
      <c r="BE7" s="2"/>
      <c r="BF7" s="2"/>
      <c r="BG7" s="2"/>
      <c r="BH7" s="2"/>
      <c r="BI7" s="2"/>
      <c r="BJ7" s="121" t="s">
        <v>13</v>
      </c>
      <c r="BK7" s="57"/>
      <c r="BL7" s="57"/>
      <c r="BM7" s="57"/>
      <c r="BN7" s="58">
        <v>1133</v>
      </c>
      <c r="BO7" s="58"/>
      <c r="BP7" s="58"/>
      <c r="BQ7" s="58"/>
      <c r="BR7" s="58">
        <v>261</v>
      </c>
      <c r="BS7" s="58"/>
      <c r="BT7" s="58"/>
      <c r="BU7" s="58"/>
      <c r="BV7" s="58">
        <f>BN7-BR7</f>
        <v>872</v>
      </c>
      <c r="BW7" s="58"/>
      <c r="BX7" s="58"/>
      <c r="BY7" s="58"/>
      <c r="BZ7" s="58">
        <v>795</v>
      </c>
      <c r="CA7" s="58"/>
      <c r="CB7" s="58"/>
      <c r="CC7" s="58"/>
      <c r="CD7" s="58">
        <v>190</v>
      </c>
      <c r="CE7" s="58"/>
      <c r="CF7" s="58"/>
      <c r="CG7" s="58"/>
      <c r="CH7" s="58">
        <f>BZ7-CD7</f>
        <v>605</v>
      </c>
      <c r="CI7" s="58"/>
      <c r="CJ7" s="58"/>
      <c r="CK7" s="122"/>
      <c r="CL7" s="2"/>
      <c r="CM7" s="2"/>
      <c r="CN7" s="2"/>
      <c r="CO7" s="2"/>
      <c r="DE7" s="2"/>
      <c r="DF7" s="2"/>
      <c r="DG7" s="2"/>
    </row>
    <row r="8" spans="1:111" s="107" customFormat="1" ht="14.1" customHeight="1" x14ac:dyDescent="0.15">
      <c r="A8" s="2"/>
      <c r="B8" s="38" t="s">
        <v>49</v>
      </c>
      <c r="C8" s="38"/>
      <c r="D8" s="38"/>
      <c r="E8" s="38"/>
      <c r="F8" s="38"/>
      <c r="G8" s="38"/>
      <c r="H8" s="39">
        <f t="shared" si="0"/>
        <v>20790</v>
      </c>
      <c r="I8" s="39"/>
      <c r="J8" s="39"/>
      <c r="K8" s="39"/>
      <c r="L8" s="39"/>
      <c r="M8" s="39"/>
      <c r="N8" s="39">
        <f t="shared" ref="N8:N17" si="1">AW8</f>
        <v>13121</v>
      </c>
      <c r="O8" s="39"/>
      <c r="P8" s="39"/>
      <c r="Q8" s="39"/>
      <c r="R8" s="39"/>
      <c r="S8" s="40">
        <f t="shared" ref="S8:S17" si="2">IFERROR(N8/H8,0)</f>
        <v>0.63112073112073108</v>
      </c>
      <c r="T8" s="40"/>
      <c r="U8" s="40"/>
      <c r="V8" s="40"/>
      <c r="W8" s="40"/>
      <c r="X8" s="39">
        <f t="shared" ref="X8:X17" si="3">BA8</f>
        <v>7669</v>
      </c>
      <c r="Y8" s="39"/>
      <c r="Z8" s="39"/>
      <c r="AA8" s="39"/>
      <c r="AB8" s="39"/>
      <c r="AC8" s="40">
        <f t="shared" ref="AC8:AC17" si="4">IFERROR(X8/H8,0)</f>
        <v>0.36887926887926886</v>
      </c>
      <c r="AD8" s="40"/>
      <c r="AE8" s="40"/>
      <c r="AF8" s="40"/>
      <c r="AG8" s="40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57" t="s">
        <v>16</v>
      </c>
      <c r="AT8" s="57"/>
      <c r="AU8" s="57"/>
      <c r="AV8" s="57"/>
      <c r="AW8" s="58">
        <f t="shared" ref="AW8:AW15" si="5">SUM(BV8,CH8)</f>
        <v>13121</v>
      </c>
      <c r="AX8" s="58"/>
      <c r="AY8" s="58"/>
      <c r="AZ8" s="58"/>
      <c r="BA8" s="58">
        <f t="shared" ref="BA8:BA15" si="6">SUM(BR8,CD8)</f>
        <v>7669</v>
      </c>
      <c r="BB8" s="58"/>
      <c r="BC8" s="58"/>
      <c r="BD8" s="58"/>
      <c r="BE8" s="2"/>
      <c r="BF8" s="2"/>
      <c r="BG8" s="2"/>
      <c r="BH8" s="2"/>
      <c r="BI8" s="2"/>
      <c r="BJ8" s="121" t="s">
        <v>16</v>
      </c>
      <c r="BK8" s="57"/>
      <c r="BL8" s="57"/>
      <c r="BM8" s="57"/>
      <c r="BN8" s="58">
        <v>10036</v>
      </c>
      <c r="BO8" s="58"/>
      <c r="BP8" s="58"/>
      <c r="BQ8" s="58"/>
      <c r="BR8" s="58">
        <v>3673</v>
      </c>
      <c r="BS8" s="58"/>
      <c r="BT8" s="58"/>
      <c r="BU8" s="58"/>
      <c r="BV8" s="58">
        <f t="shared" ref="BV8:BV17" si="7">BN8-BR8</f>
        <v>6363</v>
      </c>
      <c r="BW8" s="58"/>
      <c r="BX8" s="58"/>
      <c r="BY8" s="58"/>
      <c r="BZ8" s="58">
        <v>10754</v>
      </c>
      <c r="CA8" s="58"/>
      <c r="CB8" s="58"/>
      <c r="CC8" s="58"/>
      <c r="CD8" s="58">
        <v>3996</v>
      </c>
      <c r="CE8" s="58"/>
      <c r="CF8" s="58"/>
      <c r="CG8" s="58"/>
      <c r="CH8" s="58">
        <f t="shared" ref="CH8:CH17" si="8">BZ8-CD8</f>
        <v>6758</v>
      </c>
      <c r="CI8" s="58"/>
      <c r="CJ8" s="58"/>
      <c r="CK8" s="122"/>
      <c r="CL8" s="2"/>
      <c r="CM8" s="2"/>
      <c r="CN8" s="2"/>
      <c r="CO8" s="2"/>
      <c r="DE8" s="2"/>
      <c r="DF8" s="2"/>
      <c r="DG8" s="2"/>
    </row>
    <row r="9" spans="1:111" s="107" customFormat="1" ht="14.1" customHeight="1" x14ac:dyDescent="0.15">
      <c r="A9" s="2"/>
      <c r="B9" s="38" t="s">
        <v>50</v>
      </c>
      <c r="C9" s="38"/>
      <c r="D9" s="38"/>
      <c r="E9" s="38"/>
      <c r="F9" s="38"/>
      <c r="G9" s="38"/>
      <c r="H9" s="39">
        <f t="shared" si="0"/>
        <v>40548</v>
      </c>
      <c r="I9" s="39"/>
      <c r="J9" s="39"/>
      <c r="K9" s="39"/>
      <c r="L9" s="39"/>
      <c r="M9" s="39"/>
      <c r="N9" s="39">
        <f t="shared" si="1"/>
        <v>22931</v>
      </c>
      <c r="O9" s="39"/>
      <c r="P9" s="39"/>
      <c r="Q9" s="39"/>
      <c r="R9" s="39"/>
      <c r="S9" s="40">
        <f t="shared" si="2"/>
        <v>0.56552727631449151</v>
      </c>
      <c r="T9" s="40"/>
      <c r="U9" s="40"/>
      <c r="V9" s="40"/>
      <c r="W9" s="40"/>
      <c r="X9" s="39">
        <f t="shared" si="3"/>
        <v>17617</v>
      </c>
      <c r="Y9" s="39"/>
      <c r="Z9" s="39"/>
      <c r="AA9" s="39"/>
      <c r="AB9" s="39"/>
      <c r="AC9" s="40">
        <f t="shared" si="4"/>
        <v>0.43447272368550854</v>
      </c>
      <c r="AD9" s="40"/>
      <c r="AE9" s="40"/>
      <c r="AF9" s="40"/>
      <c r="AG9" s="40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57" t="s">
        <v>19</v>
      </c>
      <c r="AT9" s="57"/>
      <c r="AU9" s="57"/>
      <c r="AV9" s="57"/>
      <c r="AW9" s="58">
        <f t="shared" si="5"/>
        <v>22931</v>
      </c>
      <c r="AX9" s="58"/>
      <c r="AY9" s="58"/>
      <c r="AZ9" s="58"/>
      <c r="BA9" s="58">
        <f t="shared" si="6"/>
        <v>17617</v>
      </c>
      <c r="BB9" s="58"/>
      <c r="BC9" s="58"/>
      <c r="BD9" s="58"/>
      <c r="BE9" s="2"/>
      <c r="BF9" s="2"/>
      <c r="BG9" s="2"/>
      <c r="BH9" s="2"/>
      <c r="BI9" s="2"/>
      <c r="BJ9" s="121" t="s">
        <v>19</v>
      </c>
      <c r="BK9" s="57"/>
      <c r="BL9" s="57"/>
      <c r="BM9" s="57"/>
      <c r="BN9" s="58">
        <v>20151</v>
      </c>
      <c r="BO9" s="58"/>
      <c r="BP9" s="58"/>
      <c r="BQ9" s="58"/>
      <c r="BR9" s="58">
        <v>9157</v>
      </c>
      <c r="BS9" s="58"/>
      <c r="BT9" s="58"/>
      <c r="BU9" s="58"/>
      <c r="BV9" s="58">
        <f t="shared" si="7"/>
        <v>10994</v>
      </c>
      <c r="BW9" s="58"/>
      <c r="BX9" s="58"/>
      <c r="BY9" s="58"/>
      <c r="BZ9" s="58">
        <v>20397</v>
      </c>
      <c r="CA9" s="58"/>
      <c r="CB9" s="58"/>
      <c r="CC9" s="58"/>
      <c r="CD9" s="58">
        <v>8460</v>
      </c>
      <c r="CE9" s="58"/>
      <c r="CF9" s="58"/>
      <c r="CG9" s="58"/>
      <c r="CH9" s="58">
        <f t="shared" si="8"/>
        <v>11937</v>
      </c>
      <c r="CI9" s="58"/>
      <c r="CJ9" s="58"/>
      <c r="CK9" s="122"/>
      <c r="CL9" s="2"/>
      <c r="CM9" s="2"/>
      <c r="CN9" s="2"/>
      <c r="CO9" s="2"/>
      <c r="DE9" s="2"/>
      <c r="DF9" s="2"/>
      <c r="DG9" s="2"/>
    </row>
    <row r="10" spans="1:111" s="107" customFormat="1" ht="14.1" customHeight="1" x14ac:dyDescent="0.15">
      <c r="A10" s="2"/>
      <c r="B10" s="38" t="s">
        <v>51</v>
      </c>
      <c r="C10" s="38"/>
      <c r="D10" s="38"/>
      <c r="E10" s="38"/>
      <c r="F10" s="38"/>
      <c r="G10" s="38"/>
      <c r="H10" s="39">
        <f t="shared" si="0"/>
        <v>36574</v>
      </c>
      <c r="I10" s="39"/>
      <c r="J10" s="39"/>
      <c r="K10" s="39"/>
      <c r="L10" s="39"/>
      <c r="M10" s="39"/>
      <c r="N10" s="39">
        <f t="shared" si="1"/>
        <v>16907</v>
      </c>
      <c r="O10" s="39"/>
      <c r="P10" s="39"/>
      <c r="Q10" s="39"/>
      <c r="R10" s="39"/>
      <c r="S10" s="40">
        <f t="shared" si="2"/>
        <v>0.46226827801170228</v>
      </c>
      <c r="T10" s="40"/>
      <c r="U10" s="40"/>
      <c r="V10" s="40"/>
      <c r="W10" s="40"/>
      <c r="X10" s="39">
        <f t="shared" si="3"/>
        <v>19667</v>
      </c>
      <c r="Y10" s="39"/>
      <c r="Z10" s="39"/>
      <c r="AA10" s="39"/>
      <c r="AB10" s="39"/>
      <c r="AC10" s="40">
        <f t="shared" si="4"/>
        <v>0.53773172198829766</v>
      </c>
      <c r="AD10" s="40"/>
      <c r="AE10" s="40"/>
      <c r="AF10" s="40"/>
      <c r="AG10" s="40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57" t="s">
        <v>22</v>
      </c>
      <c r="AT10" s="57"/>
      <c r="AU10" s="57"/>
      <c r="AV10" s="57"/>
      <c r="AW10" s="58">
        <f t="shared" si="5"/>
        <v>16907</v>
      </c>
      <c r="AX10" s="58"/>
      <c r="AY10" s="58"/>
      <c r="AZ10" s="58"/>
      <c r="BA10" s="58">
        <f t="shared" si="6"/>
        <v>19667</v>
      </c>
      <c r="BB10" s="58"/>
      <c r="BC10" s="58"/>
      <c r="BD10" s="58"/>
      <c r="BE10" s="2"/>
      <c r="BF10" s="2"/>
      <c r="BG10" s="2"/>
      <c r="BH10" s="2"/>
      <c r="BI10" s="2"/>
      <c r="BJ10" s="121" t="s">
        <v>22</v>
      </c>
      <c r="BK10" s="57"/>
      <c r="BL10" s="57"/>
      <c r="BM10" s="57"/>
      <c r="BN10" s="58">
        <v>19558</v>
      </c>
      <c r="BO10" s="58"/>
      <c r="BP10" s="58"/>
      <c r="BQ10" s="58"/>
      <c r="BR10" s="58">
        <v>10870</v>
      </c>
      <c r="BS10" s="58"/>
      <c r="BT10" s="58"/>
      <c r="BU10" s="58"/>
      <c r="BV10" s="58">
        <f t="shared" si="7"/>
        <v>8688</v>
      </c>
      <c r="BW10" s="58"/>
      <c r="BX10" s="58"/>
      <c r="BY10" s="58"/>
      <c r="BZ10" s="58">
        <v>17016</v>
      </c>
      <c r="CA10" s="58"/>
      <c r="CB10" s="58"/>
      <c r="CC10" s="58"/>
      <c r="CD10" s="58">
        <v>8797</v>
      </c>
      <c r="CE10" s="58"/>
      <c r="CF10" s="58"/>
      <c r="CG10" s="58"/>
      <c r="CH10" s="58">
        <f t="shared" si="8"/>
        <v>8219</v>
      </c>
      <c r="CI10" s="58"/>
      <c r="CJ10" s="58"/>
      <c r="CK10" s="122"/>
      <c r="CL10" s="2"/>
      <c r="CM10" s="2"/>
      <c r="CN10" s="2"/>
      <c r="CO10" s="2"/>
      <c r="DE10" s="2"/>
      <c r="DF10" s="2"/>
      <c r="DG10" s="2"/>
    </row>
    <row r="11" spans="1:111" s="107" customFormat="1" ht="14.1" customHeight="1" x14ac:dyDescent="0.15">
      <c r="A11" s="2"/>
      <c r="B11" s="38" t="s">
        <v>52</v>
      </c>
      <c r="C11" s="38"/>
      <c r="D11" s="38"/>
      <c r="E11" s="38"/>
      <c r="F11" s="38"/>
      <c r="G11" s="38"/>
      <c r="H11" s="39">
        <f t="shared" si="0"/>
        <v>32361</v>
      </c>
      <c r="I11" s="39"/>
      <c r="J11" s="39"/>
      <c r="K11" s="39"/>
      <c r="L11" s="39"/>
      <c r="M11" s="39"/>
      <c r="N11" s="39">
        <f t="shared" si="1"/>
        <v>11425</v>
      </c>
      <c r="O11" s="39"/>
      <c r="P11" s="39"/>
      <c r="Q11" s="39"/>
      <c r="R11" s="39"/>
      <c r="S11" s="40">
        <f t="shared" si="2"/>
        <v>0.35304842248385404</v>
      </c>
      <c r="T11" s="40"/>
      <c r="U11" s="40"/>
      <c r="V11" s="40"/>
      <c r="W11" s="40"/>
      <c r="X11" s="39">
        <f t="shared" si="3"/>
        <v>20936</v>
      </c>
      <c r="Y11" s="39"/>
      <c r="Z11" s="39"/>
      <c r="AA11" s="39"/>
      <c r="AB11" s="39"/>
      <c r="AC11" s="40">
        <f t="shared" si="4"/>
        <v>0.64695157751614596</v>
      </c>
      <c r="AD11" s="40"/>
      <c r="AE11" s="40"/>
      <c r="AF11" s="40"/>
      <c r="AG11" s="40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57" t="s">
        <v>25</v>
      </c>
      <c r="AT11" s="57"/>
      <c r="AU11" s="57"/>
      <c r="AV11" s="57"/>
      <c r="AW11" s="58">
        <f t="shared" si="5"/>
        <v>11425</v>
      </c>
      <c r="AX11" s="58"/>
      <c r="AY11" s="58"/>
      <c r="AZ11" s="58"/>
      <c r="BA11" s="58">
        <f t="shared" si="6"/>
        <v>20936</v>
      </c>
      <c r="BB11" s="58"/>
      <c r="BC11" s="58"/>
      <c r="BD11" s="58"/>
      <c r="BE11" s="2"/>
      <c r="BF11" s="2"/>
      <c r="BG11" s="2"/>
      <c r="BH11" s="2"/>
      <c r="BI11" s="2"/>
      <c r="BJ11" s="121" t="s">
        <v>25</v>
      </c>
      <c r="BK11" s="57"/>
      <c r="BL11" s="57"/>
      <c r="BM11" s="57"/>
      <c r="BN11" s="58">
        <v>18109</v>
      </c>
      <c r="BO11" s="58"/>
      <c r="BP11" s="58"/>
      <c r="BQ11" s="58"/>
      <c r="BR11" s="58">
        <v>12089</v>
      </c>
      <c r="BS11" s="58"/>
      <c r="BT11" s="58"/>
      <c r="BU11" s="58"/>
      <c r="BV11" s="58">
        <f t="shared" si="7"/>
        <v>6020</v>
      </c>
      <c r="BW11" s="58"/>
      <c r="BX11" s="58"/>
      <c r="BY11" s="58"/>
      <c r="BZ11" s="58">
        <v>14252</v>
      </c>
      <c r="CA11" s="58"/>
      <c r="CB11" s="58"/>
      <c r="CC11" s="58"/>
      <c r="CD11" s="58">
        <v>8847</v>
      </c>
      <c r="CE11" s="58"/>
      <c r="CF11" s="58"/>
      <c r="CG11" s="58"/>
      <c r="CH11" s="58">
        <f t="shared" si="8"/>
        <v>5405</v>
      </c>
      <c r="CI11" s="58"/>
      <c r="CJ11" s="58"/>
      <c r="CK11" s="122"/>
      <c r="CL11" s="2"/>
      <c r="CM11" s="2"/>
      <c r="CN11" s="2"/>
      <c r="CO11" s="2"/>
      <c r="DE11" s="2"/>
      <c r="DF11" s="2"/>
      <c r="DG11" s="2"/>
    </row>
    <row r="12" spans="1:111" s="107" customFormat="1" ht="14.1" customHeight="1" x14ac:dyDescent="0.15">
      <c r="A12" s="2"/>
      <c r="B12" s="38" t="s">
        <v>53</v>
      </c>
      <c r="C12" s="38"/>
      <c r="D12" s="38"/>
      <c r="E12" s="38"/>
      <c r="F12" s="38"/>
      <c r="G12" s="38"/>
      <c r="H12" s="39">
        <f t="shared" si="0"/>
        <v>31233</v>
      </c>
      <c r="I12" s="39"/>
      <c r="J12" s="39"/>
      <c r="K12" s="39"/>
      <c r="L12" s="39"/>
      <c r="M12" s="39"/>
      <c r="N12" s="39">
        <f t="shared" si="1"/>
        <v>8685</v>
      </c>
      <c r="O12" s="39"/>
      <c r="P12" s="39"/>
      <c r="Q12" s="39"/>
      <c r="R12" s="39"/>
      <c r="S12" s="40">
        <f t="shared" si="2"/>
        <v>0.27807127077129956</v>
      </c>
      <c r="T12" s="40"/>
      <c r="U12" s="40"/>
      <c r="V12" s="40"/>
      <c r="W12" s="40"/>
      <c r="X12" s="39">
        <f t="shared" si="3"/>
        <v>22548</v>
      </c>
      <c r="Y12" s="39"/>
      <c r="Z12" s="39"/>
      <c r="AA12" s="39"/>
      <c r="AB12" s="39"/>
      <c r="AC12" s="40">
        <f t="shared" si="4"/>
        <v>0.72192872922870044</v>
      </c>
      <c r="AD12" s="40"/>
      <c r="AE12" s="40"/>
      <c r="AF12" s="40"/>
      <c r="AG12" s="40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57" t="s">
        <v>28</v>
      </c>
      <c r="AT12" s="57"/>
      <c r="AU12" s="57"/>
      <c r="AV12" s="57"/>
      <c r="AW12" s="58">
        <f t="shared" si="5"/>
        <v>8685</v>
      </c>
      <c r="AX12" s="58"/>
      <c r="AY12" s="58"/>
      <c r="AZ12" s="58"/>
      <c r="BA12" s="58">
        <f t="shared" si="6"/>
        <v>22548</v>
      </c>
      <c r="BB12" s="58"/>
      <c r="BC12" s="58"/>
      <c r="BD12" s="58"/>
      <c r="BE12" s="2"/>
      <c r="BF12" s="2"/>
      <c r="BG12" s="2"/>
      <c r="BH12" s="2"/>
      <c r="BI12" s="2"/>
      <c r="BJ12" s="121" t="s">
        <v>28</v>
      </c>
      <c r="BK12" s="57"/>
      <c r="BL12" s="57"/>
      <c r="BM12" s="57"/>
      <c r="BN12" s="58">
        <v>17457</v>
      </c>
      <c r="BO12" s="58"/>
      <c r="BP12" s="58"/>
      <c r="BQ12" s="58"/>
      <c r="BR12" s="58">
        <v>12944</v>
      </c>
      <c r="BS12" s="58"/>
      <c r="BT12" s="58"/>
      <c r="BU12" s="58"/>
      <c r="BV12" s="58">
        <f t="shared" si="7"/>
        <v>4513</v>
      </c>
      <c r="BW12" s="58"/>
      <c r="BX12" s="58"/>
      <c r="BY12" s="58"/>
      <c r="BZ12" s="58">
        <v>13776</v>
      </c>
      <c r="CA12" s="58"/>
      <c r="CB12" s="58"/>
      <c r="CC12" s="58"/>
      <c r="CD12" s="58">
        <v>9604</v>
      </c>
      <c r="CE12" s="58"/>
      <c r="CF12" s="58"/>
      <c r="CG12" s="58"/>
      <c r="CH12" s="58">
        <f t="shared" si="8"/>
        <v>4172</v>
      </c>
      <c r="CI12" s="58"/>
      <c r="CJ12" s="58"/>
      <c r="CK12" s="122"/>
      <c r="CL12" s="2"/>
      <c r="CM12" s="2"/>
      <c r="CN12" s="2"/>
      <c r="CO12" s="2"/>
      <c r="DE12" s="2"/>
      <c r="DF12" s="2"/>
      <c r="DG12" s="2"/>
    </row>
    <row r="13" spans="1:111" s="107" customFormat="1" ht="14.1" customHeight="1" x14ac:dyDescent="0.15">
      <c r="A13" s="2"/>
      <c r="B13" s="38" t="s">
        <v>54</v>
      </c>
      <c r="C13" s="38"/>
      <c r="D13" s="38"/>
      <c r="E13" s="38"/>
      <c r="F13" s="38"/>
      <c r="G13" s="38"/>
      <c r="H13" s="39">
        <f t="shared" si="0"/>
        <v>33871</v>
      </c>
      <c r="I13" s="39"/>
      <c r="J13" s="39"/>
      <c r="K13" s="39"/>
      <c r="L13" s="39"/>
      <c r="M13" s="39"/>
      <c r="N13" s="39">
        <f t="shared" si="1"/>
        <v>7215</v>
      </c>
      <c r="O13" s="39"/>
      <c r="P13" s="39"/>
      <c r="Q13" s="39"/>
      <c r="R13" s="39"/>
      <c r="S13" s="40">
        <f t="shared" si="2"/>
        <v>0.21301408284373063</v>
      </c>
      <c r="T13" s="40"/>
      <c r="U13" s="40"/>
      <c r="V13" s="40"/>
      <c r="W13" s="40"/>
      <c r="X13" s="39">
        <f t="shared" si="3"/>
        <v>26656</v>
      </c>
      <c r="Y13" s="39"/>
      <c r="Z13" s="39"/>
      <c r="AA13" s="39"/>
      <c r="AB13" s="39"/>
      <c r="AC13" s="40">
        <f t="shared" si="4"/>
        <v>0.78698591715626942</v>
      </c>
      <c r="AD13" s="40"/>
      <c r="AE13" s="40"/>
      <c r="AF13" s="40"/>
      <c r="AG13" s="40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57" t="s">
        <v>31</v>
      </c>
      <c r="AT13" s="57"/>
      <c r="AU13" s="57"/>
      <c r="AV13" s="57"/>
      <c r="AW13" s="58">
        <f t="shared" si="5"/>
        <v>7215</v>
      </c>
      <c r="AX13" s="58"/>
      <c r="AY13" s="58"/>
      <c r="AZ13" s="58"/>
      <c r="BA13" s="58">
        <f t="shared" si="6"/>
        <v>26656</v>
      </c>
      <c r="BB13" s="58"/>
      <c r="BC13" s="58"/>
      <c r="BD13" s="58"/>
      <c r="BE13" s="2"/>
      <c r="BF13" s="2"/>
      <c r="BG13" s="2"/>
      <c r="BH13" s="2"/>
      <c r="BI13" s="2"/>
      <c r="BJ13" s="121" t="s">
        <v>31</v>
      </c>
      <c r="BK13" s="57"/>
      <c r="BL13" s="57"/>
      <c r="BM13" s="57"/>
      <c r="BN13" s="58">
        <v>19478</v>
      </c>
      <c r="BO13" s="58"/>
      <c r="BP13" s="58"/>
      <c r="BQ13" s="58"/>
      <c r="BR13" s="58">
        <v>15705</v>
      </c>
      <c r="BS13" s="58"/>
      <c r="BT13" s="58"/>
      <c r="BU13" s="58"/>
      <c r="BV13" s="58">
        <f t="shared" si="7"/>
        <v>3773</v>
      </c>
      <c r="BW13" s="58"/>
      <c r="BX13" s="58"/>
      <c r="BY13" s="58"/>
      <c r="BZ13" s="58">
        <v>14393</v>
      </c>
      <c r="CA13" s="58"/>
      <c r="CB13" s="58"/>
      <c r="CC13" s="58"/>
      <c r="CD13" s="58">
        <v>10951</v>
      </c>
      <c r="CE13" s="58"/>
      <c r="CF13" s="58"/>
      <c r="CG13" s="58"/>
      <c r="CH13" s="58">
        <f t="shared" si="8"/>
        <v>3442</v>
      </c>
      <c r="CI13" s="58"/>
      <c r="CJ13" s="58"/>
      <c r="CK13" s="122"/>
      <c r="CL13" s="2"/>
      <c r="CM13" s="2"/>
      <c r="CN13" s="2"/>
      <c r="CO13" s="2"/>
      <c r="DE13" s="2"/>
      <c r="DF13" s="2"/>
      <c r="DG13" s="2"/>
    </row>
    <row r="14" spans="1:111" s="107" customFormat="1" ht="14.1" customHeight="1" x14ac:dyDescent="0.15">
      <c r="A14" s="2"/>
      <c r="B14" s="38" t="s">
        <v>55</v>
      </c>
      <c r="C14" s="38"/>
      <c r="D14" s="38"/>
      <c r="E14" s="38"/>
      <c r="F14" s="38"/>
      <c r="G14" s="38"/>
      <c r="H14" s="39">
        <f t="shared" si="0"/>
        <v>34895</v>
      </c>
      <c r="I14" s="39"/>
      <c r="J14" s="39"/>
      <c r="K14" s="39"/>
      <c r="L14" s="39"/>
      <c r="M14" s="39"/>
      <c r="N14" s="39">
        <f t="shared" si="1"/>
        <v>5860</v>
      </c>
      <c r="O14" s="39"/>
      <c r="P14" s="39"/>
      <c r="Q14" s="39"/>
      <c r="R14" s="39"/>
      <c r="S14" s="40">
        <f t="shared" si="2"/>
        <v>0.16793236853417395</v>
      </c>
      <c r="T14" s="40"/>
      <c r="U14" s="40"/>
      <c r="V14" s="40"/>
      <c r="W14" s="40"/>
      <c r="X14" s="39">
        <f t="shared" si="3"/>
        <v>29035</v>
      </c>
      <c r="Y14" s="39"/>
      <c r="Z14" s="39"/>
      <c r="AA14" s="39"/>
      <c r="AB14" s="39"/>
      <c r="AC14" s="40">
        <f t="shared" si="4"/>
        <v>0.83206763146582607</v>
      </c>
      <c r="AD14" s="40"/>
      <c r="AE14" s="40"/>
      <c r="AF14" s="40"/>
      <c r="AG14" s="40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57" t="s">
        <v>34</v>
      </c>
      <c r="AT14" s="57"/>
      <c r="AU14" s="57"/>
      <c r="AV14" s="57"/>
      <c r="AW14" s="58">
        <f t="shared" si="5"/>
        <v>5860</v>
      </c>
      <c r="AX14" s="58"/>
      <c r="AY14" s="58"/>
      <c r="AZ14" s="58"/>
      <c r="BA14" s="58">
        <f t="shared" si="6"/>
        <v>29035</v>
      </c>
      <c r="BB14" s="58"/>
      <c r="BC14" s="58"/>
      <c r="BD14" s="58"/>
      <c r="BE14" s="2"/>
      <c r="BF14" s="2"/>
      <c r="BG14" s="2"/>
      <c r="BH14" s="2"/>
      <c r="BI14" s="2"/>
      <c r="BJ14" s="121" t="s">
        <v>34</v>
      </c>
      <c r="BK14" s="57"/>
      <c r="BL14" s="57"/>
      <c r="BM14" s="57"/>
      <c r="BN14" s="58">
        <v>19951</v>
      </c>
      <c r="BO14" s="58"/>
      <c r="BP14" s="58"/>
      <c r="BQ14" s="58"/>
      <c r="BR14" s="58">
        <v>17015</v>
      </c>
      <c r="BS14" s="58"/>
      <c r="BT14" s="58"/>
      <c r="BU14" s="58"/>
      <c r="BV14" s="58">
        <f t="shared" si="7"/>
        <v>2936</v>
      </c>
      <c r="BW14" s="58"/>
      <c r="BX14" s="58"/>
      <c r="BY14" s="58"/>
      <c r="BZ14" s="58">
        <v>14944</v>
      </c>
      <c r="CA14" s="58"/>
      <c r="CB14" s="58"/>
      <c r="CC14" s="58"/>
      <c r="CD14" s="58">
        <v>12020</v>
      </c>
      <c r="CE14" s="58"/>
      <c r="CF14" s="58"/>
      <c r="CG14" s="58"/>
      <c r="CH14" s="58">
        <f t="shared" si="8"/>
        <v>2924</v>
      </c>
      <c r="CI14" s="58"/>
      <c r="CJ14" s="58"/>
      <c r="CK14" s="122"/>
      <c r="CL14" s="2"/>
      <c r="CM14" s="2"/>
      <c r="CN14" s="2"/>
      <c r="CO14" s="2"/>
      <c r="DE14" s="2"/>
      <c r="DF14" s="2"/>
      <c r="DG14" s="2"/>
    </row>
    <row r="15" spans="1:111" ht="14.1" customHeight="1" x14ac:dyDescent="0.15">
      <c r="B15" s="38" t="s">
        <v>56</v>
      </c>
      <c r="C15" s="38"/>
      <c r="D15" s="38"/>
      <c r="E15" s="38"/>
      <c r="F15" s="38"/>
      <c r="G15" s="38"/>
      <c r="H15" s="39">
        <f t="shared" si="0"/>
        <v>28874</v>
      </c>
      <c r="I15" s="39"/>
      <c r="J15" s="39"/>
      <c r="K15" s="39"/>
      <c r="L15" s="39"/>
      <c r="M15" s="39"/>
      <c r="N15" s="39">
        <f t="shared" si="1"/>
        <v>3564</v>
      </c>
      <c r="O15" s="39"/>
      <c r="P15" s="39"/>
      <c r="Q15" s="39"/>
      <c r="R15" s="39"/>
      <c r="S15" s="40">
        <f t="shared" si="2"/>
        <v>0.12343284615917434</v>
      </c>
      <c r="T15" s="40"/>
      <c r="U15" s="40"/>
      <c r="V15" s="40"/>
      <c r="W15" s="40"/>
      <c r="X15" s="39">
        <f t="shared" si="3"/>
        <v>25310</v>
      </c>
      <c r="Y15" s="39"/>
      <c r="Z15" s="39"/>
      <c r="AA15" s="39"/>
      <c r="AB15" s="39"/>
      <c r="AC15" s="40">
        <f t="shared" si="4"/>
        <v>0.87656715384082562</v>
      </c>
      <c r="AD15" s="40"/>
      <c r="AE15" s="40"/>
      <c r="AF15" s="40"/>
      <c r="AG15" s="40"/>
      <c r="AS15" s="57" t="s">
        <v>35</v>
      </c>
      <c r="AT15" s="57"/>
      <c r="AU15" s="57"/>
      <c r="AV15" s="57"/>
      <c r="AW15" s="58">
        <f t="shared" si="5"/>
        <v>3564</v>
      </c>
      <c r="AX15" s="58"/>
      <c r="AY15" s="58"/>
      <c r="AZ15" s="58"/>
      <c r="BA15" s="58">
        <f t="shared" si="6"/>
        <v>25310</v>
      </c>
      <c r="BB15" s="58"/>
      <c r="BC15" s="58"/>
      <c r="BD15" s="58"/>
      <c r="BJ15" s="121" t="s">
        <v>35</v>
      </c>
      <c r="BK15" s="57"/>
      <c r="BL15" s="57"/>
      <c r="BM15" s="57"/>
      <c r="BN15" s="58">
        <v>17241</v>
      </c>
      <c r="BO15" s="58"/>
      <c r="BP15" s="58"/>
      <c r="BQ15" s="58"/>
      <c r="BR15" s="58">
        <v>15409</v>
      </c>
      <c r="BS15" s="58"/>
      <c r="BT15" s="58"/>
      <c r="BU15" s="58"/>
      <c r="BV15" s="58">
        <f t="shared" si="7"/>
        <v>1832</v>
      </c>
      <c r="BW15" s="58"/>
      <c r="BX15" s="58"/>
      <c r="BY15" s="58"/>
      <c r="BZ15" s="58">
        <v>11633</v>
      </c>
      <c r="CA15" s="58"/>
      <c r="CB15" s="58"/>
      <c r="CC15" s="58"/>
      <c r="CD15" s="58">
        <v>9901</v>
      </c>
      <c r="CE15" s="58"/>
      <c r="CF15" s="58"/>
      <c r="CG15" s="58"/>
      <c r="CH15" s="58">
        <f t="shared" si="8"/>
        <v>1732</v>
      </c>
      <c r="CI15" s="58"/>
      <c r="CJ15" s="58"/>
      <c r="CK15" s="122"/>
    </row>
    <row r="16" spans="1:111" ht="14.1" customHeight="1" x14ac:dyDescent="0.15">
      <c r="B16" s="38" t="s">
        <v>57</v>
      </c>
      <c r="C16" s="38"/>
      <c r="D16" s="38"/>
      <c r="E16" s="38"/>
      <c r="F16" s="38"/>
      <c r="G16" s="38"/>
      <c r="H16" s="39">
        <f t="shared" si="0"/>
        <v>21645</v>
      </c>
      <c r="I16" s="39"/>
      <c r="J16" s="39"/>
      <c r="K16" s="39"/>
      <c r="L16" s="39"/>
      <c r="M16" s="39"/>
      <c r="N16" s="39">
        <f t="shared" si="1"/>
        <v>1967</v>
      </c>
      <c r="O16" s="39"/>
      <c r="P16" s="39"/>
      <c r="Q16" s="39"/>
      <c r="R16" s="39"/>
      <c r="S16" s="40">
        <f t="shared" si="2"/>
        <v>9.0875490875490877E-2</v>
      </c>
      <c r="T16" s="40"/>
      <c r="U16" s="40"/>
      <c r="V16" s="40"/>
      <c r="W16" s="40"/>
      <c r="X16" s="39">
        <f t="shared" si="3"/>
        <v>19678</v>
      </c>
      <c r="Y16" s="39"/>
      <c r="Z16" s="39"/>
      <c r="AA16" s="39"/>
      <c r="AB16" s="39"/>
      <c r="AC16" s="40">
        <f t="shared" si="4"/>
        <v>0.90912450912450915</v>
      </c>
      <c r="AD16" s="40"/>
      <c r="AE16" s="40"/>
      <c r="AF16" s="40"/>
      <c r="AG16" s="40"/>
      <c r="AS16" s="57" t="s">
        <v>36</v>
      </c>
      <c r="AT16" s="57"/>
      <c r="AU16" s="57"/>
      <c r="AV16" s="57"/>
      <c r="AW16" s="58">
        <f>SUM(BV16,CH16)</f>
        <v>1967</v>
      </c>
      <c r="AX16" s="58"/>
      <c r="AY16" s="58"/>
      <c r="AZ16" s="58"/>
      <c r="BA16" s="58">
        <f>SUM(BR16,CD16)</f>
        <v>19678</v>
      </c>
      <c r="BB16" s="58"/>
      <c r="BC16" s="58"/>
      <c r="BD16" s="58"/>
      <c r="BJ16" s="121" t="s">
        <v>36</v>
      </c>
      <c r="BK16" s="57"/>
      <c r="BL16" s="57"/>
      <c r="BM16" s="57"/>
      <c r="BN16" s="58">
        <v>14208</v>
      </c>
      <c r="BO16" s="58"/>
      <c r="BP16" s="58"/>
      <c r="BQ16" s="58"/>
      <c r="BR16" s="58">
        <v>13125</v>
      </c>
      <c r="BS16" s="58"/>
      <c r="BT16" s="58"/>
      <c r="BU16" s="58"/>
      <c r="BV16" s="58">
        <f t="shared" si="7"/>
        <v>1083</v>
      </c>
      <c r="BW16" s="58"/>
      <c r="BX16" s="58"/>
      <c r="BY16" s="58"/>
      <c r="BZ16" s="58">
        <v>7437</v>
      </c>
      <c r="CA16" s="58"/>
      <c r="CB16" s="58"/>
      <c r="CC16" s="58"/>
      <c r="CD16" s="58">
        <v>6553</v>
      </c>
      <c r="CE16" s="58"/>
      <c r="CF16" s="58"/>
      <c r="CG16" s="58"/>
      <c r="CH16" s="58">
        <f t="shared" si="8"/>
        <v>884</v>
      </c>
      <c r="CI16" s="58"/>
      <c r="CJ16" s="58"/>
      <c r="CK16" s="122"/>
    </row>
    <row r="17" spans="2:89" ht="14.1" customHeight="1" x14ac:dyDescent="0.15">
      <c r="B17" s="49" t="s">
        <v>58</v>
      </c>
      <c r="C17" s="49"/>
      <c r="D17" s="49"/>
      <c r="E17" s="49"/>
      <c r="F17" s="49"/>
      <c r="G17" s="49"/>
      <c r="H17" s="50">
        <f>SUM(BN17:BQ18,BZ17:CC18)</f>
        <v>19511</v>
      </c>
      <c r="I17" s="50"/>
      <c r="J17" s="50"/>
      <c r="K17" s="50"/>
      <c r="L17" s="50"/>
      <c r="M17" s="50"/>
      <c r="N17" s="50">
        <f t="shared" si="1"/>
        <v>1146</v>
      </c>
      <c r="O17" s="50"/>
      <c r="P17" s="50"/>
      <c r="Q17" s="50"/>
      <c r="R17" s="50"/>
      <c r="S17" s="51">
        <f t="shared" si="2"/>
        <v>5.8736097585977143E-2</v>
      </c>
      <c r="T17" s="51"/>
      <c r="U17" s="51"/>
      <c r="V17" s="51"/>
      <c r="W17" s="51"/>
      <c r="X17" s="50">
        <f t="shared" si="3"/>
        <v>18365</v>
      </c>
      <c r="Y17" s="50"/>
      <c r="Z17" s="50"/>
      <c r="AA17" s="50"/>
      <c r="AB17" s="50"/>
      <c r="AC17" s="51">
        <f t="shared" si="4"/>
        <v>0.94126390241402291</v>
      </c>
      <c r="AD17" s="51"/>
      <c r="AE17" s="51"/>
      <c r="AF17" s="51"/>
      <c r="AG17" s="51"/>
      <c r="AS17" s="57" t="s">
        <v>59</v>
      </c>
      <c r="AT17" s="57"/>
      <c r="AU17" s="57"/>
      <c r="AV17" s="57"/>
      <c r="AW17" s="58">
        <f>SUM(BV17:BY18,CH17:CK18)</f>
        <v>1146</v>
      </c>
      <c r="AX17" s="58"/>
      <c r="AY17" s="58"/>
      <c r="AZ17" s="58"/>
      <c r="BA17" s="58">
        <f>SUM(BR17:BU18,CD17:CG18)</f>
        <v>18365</v>
      </c>
      <c r="BB17" s="58"/>
      <c r="BC17" s="58"/>
      <c r="BD17" s="58"/>
      <c r="BJ17" s="121" t="s">
        <v>37</v>
      </c>
      <c r="BK17" s="57"/>
      <c r="BL17" s="57"/>
      <c r="BM17" s="57"/>
      <c r="BN17" s="58">
        <v>7974</v>
      </c>
      <c r="BO17" s="58"/>
      <c r="BP17" s="58"/>
      <c r="BQ17" s="58"/>
      <c r="BR17" s="58">
        <v>7563</v>
      </c>
      <c r="BS17" s="58"/>
      <c r="BT17" s="58"/>
      <c r="BU17" s="58"/>
      <c r="BV17" s="58">
        <f t="shared" si="7"/>
        <v>411</v>
      </c>
      <c r="BW17" s="58"/>
      <c r="BX17" s="58"/>
      <c r="BY17" s="58"/>
      <c r="BZ17" s="58">
        <v>3566</v>
      </c>
      <c r="CA17" s="58"/>
      <c r="CB17" s="58"/>
      <c r="CC17" s="58"/>
      <c r="CD17" s="58">
        <v>3234</v>
      </c>
      <c r="CE17" s="58"/>
      <c r="CF17" s="58"/>
      <c r="CG17" s="58"/>
      <c r="CH17" s="58">
        <f t="shared" si="8"/>
        <v>332</v>
      </c>
      <c r="CI17" s="58"/>
      <c r="CJ17" s="58"/>
      <c r="CK17" s="122"/>
    </row>
    <row r="18" spans="2:89" ht="14.1" customHeight="1" thickBot="1" x14ac:dyDescent="0.2">
      <c r="B18" s="60" t="s">
        <v>33</v>
      </c>
      <c r="C18" s="61"/>
      <c r="D18" s="61"/>
      <c r="E18" s="61"/>
      <c r="F18" s="61"/>
      <c r="G18" s="61"/>
      <c r="H18" s="58">
        <f>SUM(H7:H17)</f>
        <v>302230</v>
      </c>
      <c r="I18" s="58"/>
      <c r="J18" s="58"/>
      <c r="K18" s="58"/>
      <c r="L18" s="58"/>
      <c r="M18" s="58"/>
      <c r="N18" s="58">
        <f>SUM(N7:N17)</f>
        <v>94298</v>
      </c>
      <c r="O18" s="58"/>
      <c r="P18" s="58"/>
      <c r="Q18" s="58"/>
      <c r="R18" s="58"/>
      <c r="S18" s="59">
        <f>IFERROR(N18/H18,0)</f>
        <v>0.31200741157396683</v>
      </c>
      <c r="T18" s="59"/>
      <c r="U18" s="59"/>
      <c r="V18" s="59"/>
      <c r="W18" s="59"/>
      <c r="X18" s="58">
        <f>SUM(X7:X17)</f>
        <v>207932</v>
      </c>
      <c r="Y18" s="58"/>
      <c r="Z18" s="58"/>
      <c r="AA18" s="58"/>
      <c r="AB18" s="58"/>
      <c r="AC18" s="59">
        <f>IFERROR(X18/H18,0)</f>
        <v>0.68799258842603317</v>
      </c>
      <c r="AD18" s="59"/>
      <c r="AE18" s="59"/>
      <c r="AF18" s="59"/>
      <c r="AG18" s="59"/>
      <c r="BJ18" s="123" t="s">
        <v>30</v>
      </c>
      <c r="BK18" s="124"/>
      <c r="BL18" s="124"/>
      <c r="BM18" s="124"/>
      <c r="BN18" s="125">
        <v>5752</v>
      </c>
      <c r="BO18" s="125"/>
      <c r="BP18" s="125"/>
      <c r="BQ18" s="125"/>
      <c r="BR18" s="125">
        <v>5527</v>
      </c>
      <c r="BS18" s="125"/>
      <c r="BT18" s="125"/>
      <c r="BU18" s="125"/>
      <c r="BV18" s="125">
        <f>BN18-BR18</f>
        <v>225</v>
      </c>
      <c r="BW18" s="125"/>
      <c r="BX18" s="125"/>
      <c r="BY18" s="125"/>
      <c r="BZ18" s="125">
        <v>2219</v>
      </c>
      <c r="CA18" s="125"/>
      <c r="CB18" s="125"/>
      <c r="CC18" s="125"/>
      <c r="CD18" s="125">
        <v>2041</v>
      </c>
      <c r="CE18" s="125"/>
      <c r="CF18" s="125"/>
      <c r="CG18" s="125"/>
      <c r="CH18" s="125">
        <f>BZ18-CD18</f>
        <v>178</v>
      </c>
      <c r="CI18" s="125"/>
      <c r="CJ18" s="125"/>
      <c r="CK18" s="126"/>
    </row>
    <row r="19" spans="2:89" ht="9.9499999999999993" customHeight="1" x14ac:dyDescent="0.15"/>
    <row r="21" spans="2:89" ht="15" customHeight="1" x14ac:dyDescent="0.15">
      <c r="BO21" s="80" t="s">
        <v>8</v>
      </c>
      <c r="BP21" s="80"/>
      <c r="BQ21" s="80"/>
      <c r="BR21" s="80"/>
      <c r="BS21" s="80" t="s">
        <v>60</v>
      </c>
      <c r="BT21" s="80"/>
      <c r="BU21" s="80"/>
      <c r="BV21" s="80"/>
      <c r="BW21" s="80" t="s">
        <v>43</v>
      </c>
      <c r="BX21" s="80"/>
      <c r="BY21" s="80"/>
      <c r="BZ21" s="80"/>
      <c r="CA21" s="80" t="s">
        <v>48</v>
      </c>
      <c r="CB21" s="80"/>
      <c r="CC21" s="80"/>
      <c r="CD21" s="80"/>
    </row>
    <row r="22" spans="2:89" ht="15" customHeight="1" x14ac:dyDescent="0.15">
      <c r="BO22" s="127" t="s">
        <v>12</v>
      </c>
      <c r="BP22" s="128"/>
      <c r="BQ22" s="128"/>
      <c r="BR22" s="129"/>
      <c r="BS22" s="130" t="s">
        <v>61</v>
      </c>
      <c r="BT22" s="130"/>
      <c r="BU22" s="130"/>
      <c r="BV22" s="130"/>
      <c r="BW22" s="131">
        <f>J35</f>
        <v>872</v>
      </c>
      <c r="BX22" s="132"/>
      <c r="BY22" s="132"/>
      <c r="BZ22" s="132"/>
      <c r="CA22" s="131">
        <f>Q35</f>
        <v>261</v>
      </c>
      <c r="CB22" s="132"/>
      <c r="CC22" s="132"/>
      <c r="CD22" s="132"/>
    </row>
    <row r="23" spans="2:89" ht="15" customHeight="1" x14ac:dyDescent="0.15">
      <c r="BO23" s="133"/>
      <c r="BP23" s="134"/>
      <c r="BQ23" s="134"/>
      <c r="BR23" s="135"/>
      <c r="BS23" s="57" t="s">
        <v>62</v>
      </c>
      <c r="BT23" s="57"/>
      <c r="BU23" s="57"/>
      <c r="BV23" s="57"/>
      <c r="BW23" s="58">
        <f>AB35</f>
        <v>605</v>
      </c>
      <c r="BX23" s="136"/>
      <c r="BY23" s="136"/>
      <c r="BZ23" s="136"/>
      <c r="CA23" s="58">
        <f>AI35</f>
        <v>190</v>
      </c>
      <c r="CB23" s="136"/>
      <c r="CC23" s="136"/>
      <c r="CD23" s="136"/>
    </row>
    <row r="24" spans="2:89" ht="15" customHeight="1" x14ac:dyDescent="0.15">
      <c r="BO24" s="137" t="s">
        <v>63</v>
      </c>
    </row>
    <row r="25" spans="2:89" ht="15" customHeight="1" x14ac:dyDescent="0.15">
      <c r="AQ25" s="138"/>
      <c r="BO25" s="127" t="s">
        <v>49</v>
      </c>
      <c r="BP25" s="128"/>
      <c r="BQ25" s="128"/>
      <c r="BR25" s="129"/>
      <c r="BS25" s="130" t="s">
        <v>61</v>
      </c>
      <c r="BT25" s="130"/>
      <c r="BU25" s="130"/>
      <c r="BV25" s="130"/>
      <c r="BW25" s="131">
        <f>J36</f>
        <v>6363</v>
      </c>
      <c r="BX25" s="132"/>
      <c r="BY25" s="132"/>
      <c r="BZ25" s="132"/>
      <c r="CA25" s="131">
        <f>Q36</f>
        <v>3673</v>
      </c>
      <c r="CB25" s="132"/>
      <c r="CC25" s="132"/>
      <c r="CD25" s="132"/>
    </row>
    <row r="26" spans="2:89" ht="15" customHeight="1" x14ac:dyDescent="0.15">
      <c r="BO26" s="133"/>
      <c r="BP26" s="134"/>
      <c r="BQ26" s="134"/>
      <c r="BR26" s="135"/>
      <c r="BS26" s="57" t="s">
        <v>62</v>
      </c>
      <c r="BT26" s="57"/>
      <c r="BU26" s="57"/>
      <c r="BV26" s="57"/>
      <c r="BW26" s="58">
        <f>AB36</f>
        <v>6758</v>
      </c>
      <c r="BX26" s="136"/>
      <c r="BY26" s="136"/>
      <c r="BZ26" s="136"/>
      <c r="CA26" s="58">
        <f>AI36</f>
        <v>3996</v>
      </c>
      <c r="CB26" s="136"/>
      <c r="CC26" s="136"/>
      <c r="CD26" s="136"/>
    </row>
    <row r="27" spans="2:89" ht="15" customHeight="1" x14ac:dyDescent="0.15">
      <c r="BO27" s="137" t="s">
        <v>63</v>
      </c>
    </row>
    <row r="28" spans="2:89" ht="15" customHeight="1" x14ac:dyDescent="0.15">
      <c r="BO28" s="127" t="s">
        <v>50</v>
      </c>
      <c r="BP28" s="128"/>
      <c r="BQ28" s="128"/>
      <c r="BR28" s="129"/>
      <c r="BS28" s="130" t="s">
        <v>61</v>
      </c>
      <c r="BT28" s="130"/>
      <c r="BU28" s="130"/>
      <c r="BV28" s="130"/>
      <c r="BW28" s="131">
        <f>J37</f>
        <v>10994</v>
      </c>
      <c r="BX28" s="132"/>
      <c r="BY28" s="132"/>
      <c r="BZ28" s="132"/>
      <c r="CA28" s="131">
        <f>Q37</f>
        <v>9157</v>
      </c>
      <c r="CB28" s="132"/>
      <c r="CC28" s="132"/>
      <c r="CD28" s="132"/>
    </row>
    <row r="29" spans="2:89" ht="15" customHeight="1" x14ac:dyDescent="0.15">
      <c r="BO29" s="133"/>
      <c r="BP29" s="134"/>
      <c r="BQ29" s="134"/>
      <c r="BR29" s="135"/>
      <c r="BS29" s="57" t="s">
        <v>62</v>
      </c>
      <c r="BT29" s="57"/>
      <c r="BU29" s="57"/>
      <c r="BV29" s="57"/>
      <c r="BW29" s="58">
        <f>AB37</f>
        <v>11937</v>
      </c>
      <c r="BX29" s="136"/>
      <c r="BY29" s="136"/>
      <c r="BZ29" s="136"/>
      <c r="CA29" s="58">
        <f>AI37</f>
        <v>8460</v>
      </c>
      <c r="CB29" s="136"/>
      <c r="CC29" s="136"/>
      <c r="CD29" s="136"/>
    </row>
    <row r="30" spans="2:89" ht="14.1" customHeight="1" x14ac:dyDescent="0.15">
      <c r="BO30" s="137" t="s">
        <v>63</v>
      </c>
    </row>
    <row r="31" spans="2:89" ht="20.100000000000001" customHeight="1" x14ac:dyDescent="0.15">
      <c r="B31" s="139" t="str">
        <f>AV31</f>
        <v>(2) 男女別　（対象期間 ： 2024/04/01 ～ 2025/03/31）</v>
      </c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AR31" s="3" t="s">
        <v>0</v>
      </c>
      <c r="AS31" s="3"/>
      <c r="AT31" s="3"/>
      <c r="AU31" s="3"/>
      <c r="AV31" s="72" t="str">
        <f>"(2) 男女別　（対象期間 ： "&amp;AW2&amp;"）"</f>
        <v>(2) 男女別　（対象期間 ： 2024/04/01 ～ 2025/03/31）</v>
      </c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  <c r="BO31" s="127" t="s">
        <v>51</v>
      </c>
      <c r="BP31" s="128"/>
      <c r="BQ31" s="128"/>
      <c r="BR31" s="129"/>
      <c r="BS31" s="130" t="s">
        <v>61</v>
      </c>
      <c r="BT31" s="130"/>
      <c r="BU31" s="130"/>
      <c r="BV31" s="130"/>
      <c r="BW31" s="131">
        <f>J38</f>
        <v>8688</v>
      </c>
      <c r="BX31" s="132"/>
      <c r="BY31" s="132"/>
      <c r="BZ31" s="132"/>
      <c r="CA31" s="131">
        <f>Q38</f>
        <v>10870</v>
      </c>
      <c r="CB31" s="132"/>
      <c r="CC31" s="132"/>
      <c r="CD31" s="132"/>
    </row>
    <row r="32" spans="2:89" ht="14.1" customHeight="1" x14ac:dyDescent="0.15">
      <c r="B32" s="140" t="s">
        <v>4</v>
      </c>
      <c r="C32" s="141"/>
      <c r="D32" s="141"/>
      <c r="E32" s="142"/>
      <c r="F32" s="77" t="s">
        <v>2</v>
      </c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9"/>
      <c r="X32" s="77" t="s">
        <v>3</v>
      </c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9"/>
      <c r="BO32" s="133"/>
      <c r="BP32" s="134"/>
      <c r="BQ32" s="134"/>
      <c r="BR32" s="135"/>
      <c r="BS32" s="57" t="s">
        <v>62</v>
      </c>
      <c r="BT32" s="57"/>
      <c r="BU32" s="57"/>
      <c r="BV32" s="57"/>
      <c r="BW32" s="58">
        <f>AB38</f>
        <v>8219</v>
      </c>
      <c r="BX32" s="136"/>
      <c r="BY32" s="136"/>
      <c r="BZ32" s="136"/>
      <c r="CA32" s="58">
        <f>AI38</f>
        <v>8797</v>
      </c>
      <c r="CB32" s="136"/>
      <c r="CC32" s="136"/>
      <c r="CD32" s="136"/>
    </row>
    <row r="33" spans="2:82" ht="14.1" customHeight="1" x14ac:dyDescent="0.15">
      <c r="B33" s="143"/>
      <c r="C33" s="144"/>
      <c r="D33" s="144"/>
      <c r="E33" s="145"/>
      <c r="F33" s="18" t="s">
        <v>5</v>
      </c>
      <c r="G33" s="19"/>
      <c r="H33" s="19"/>
      <c r="I33" s="76"/>
      <c r="J33" s="146" t="s">
        <v>43</v>
      </c>
      <c r="K33" s="147"/>
      <c r="L33" s="147"/>
      <c r="M33" s="147"/>
      <c r="N33" s="147"/>
      <c r="O33" s="147"/>
      <c r="P33" s="148"/>
      <c r="Q33" s="146" t="s">
        <v>48</v>
      </c>
      <c r="R33" s="147"/>
      <c r="S33" s="147"/>
      <c r="T33" s="147"/>
      <c r="U33" s="147"/>
      <c r="V33" s="147"/>
      <c r="W33" s="148"/>
      <c r="X33" s="18" t="s">
        <v>5</v>
      </c>
      <c r="Y33" s="19"/>
      <c r="Z33" s="19"/>
      <c r="AA33" s="76"/>
      <c r="AB33" s="146" t="s">
        <v>43</v>
      </c>
      <c r="AC33" s="147"/>
      <c r="AD33" s="147"/>
      <c r="AE33" s="147"/>
      <c r="AF33" s="147"/>
      <c r="AG33" s="147"/>
      <c r="AH33" s="148"/>
      <c r="AI33" s="146" t="s">
        <v>48</v>
      </c>
      <c r="AJ33" s="147"/>
      <c r="AK33" s="147"/>
      <c r="AL33" s="147"/>
      <c r="AM33" s="147"/>
      <c r="AN33" s="147"/>
      <c r="AO33" s="148"/>
      <c r="BO33" s="137" t="s">
        <v>63</v>
      </c>
    </row>
    <row r="34" spans="2:82" ht="14.1" customHeight="1" thickBot="1" x14ac:dyDescent="0.2">
      <c r="B34" s="149"/>
      <c r="C34" s="150"/>
      <c r="D34" s="150"/>
      <c r="E34" s="151"/>
      <c r="F34" s="81"/>
      <c r="G34" s="82"/>
      <c r="H34" s="82"/>
      <c r="I34" s="83"/>
      <c r="J34" s="25" t="s">
        <v>45</v>
      </c>
      <c r="K34" s="25"/>
      <c r="L34" s="25"/>
      <c r="M34" s="25"/>
      <c r="N34" s="25" t="s">
        <v>46</v>
      </c>
      <c r="O34" s="25"/>
      <c r="P34" s="25"/>
      <c r="Q34" s="25" t="s">
        <v>45</v>
      </c>
      <c r="R34" s="25"/>
      <c r="S34" s="25"/>
      <c r="T34" s="25"/>
      <c r="U34" s="25" t="s">
        <v>46</v>
      </c>
      <c r="V34" s="25"/>
      <c r="W34" s="25"/>
      <c r="X34" s="81"/>
      <c r="Y34" s="82"/>
      <c r="Z34" s="82"/>
      <c r="AA34" s="83"/>
      <c r="AB34" s="25" t="s">
        <v>45</v>
      </c>
      <c r="AC34" s="25"/>
      <c r="AD34" s="25"/>
      <c r="AE34" s="25"/>
      <c r="AF34" s="25" t="s">
        <v>46</v>
      </c>
      <c r="AG34" s="25"/>
      <c r="AH34" s="25"/>
      <c r="AI34" s="25" t="s">
        <v>45</v>
      </c>
      <c r="AJ34" s="25"/>
      <c r="AK34" s="25"/>
      <c r="AL34" s="25"/>
      <c r="AM34" s="25" t="s">
        <v>46</v>
      </c>
      <c r="AN34" s="25"/>
      <c r="AO34" s="25"/>
      <c r="AP34" s="138"/>
      <c r="AR34" s="2" t="s">
        <v>64</v>
      </c>
      <c r="BO34" s="127" t="s">
        <v>52</v>
      </c>
      <c r="BP34" s="128"/>
      <c r="BQ34" s="128"/>
      <c r="BR34" s="129"/>
      <c r="BS34" s="130" t="s">
        <v>61</v>
      </c>
      <c r="BT34" s="130"/>
      <c r="BU34" s="130"/>
      <c r="BV34" s="130"/>
      <c r="BW34" s="131">
        <f>J39</f>
        <v>6020</v>
      </c>
      <c r="BX34" s="132"/>
      <c r="BY34" s="132"/>
      <c r="BZ34" s="132"/>
      <c r="CA34" s="131">
        <f>Q39</f>
        <v>12089</v>
      </c>
      <c r="CB34" s="132"/>
      <c r="CC34" s="132"/>
      <c r="CD34" s="132"/>
    </row>
    <row r="35" spans="2:82" ht="14.1" customHeight="1" thickTop="1" x14ac:dyDescent="0.15">
      <c r="B35" s="152" t="s">
        <v>11</v>
      </c>
      <c r="C35" s="153"/>
      <c r="D35" s="153"/>
      <c r="E35" s="154"/>
      <c r="F35" s="28">
        <f>BN7</f>
        <v>1133</v>
      </c>
      <c r="G35" s="28"/>
      <c r="H35" s="28"/>
      <c r="I35" s="28"/>
      <c r="J35" s="28">
        <f>BV7</f>
        <v>872</v>
      </c>
      <c r="K35" s="28"/>
      <c r="L35" s="28"/>
      <c r="M35" s="28"/>
      <c r="N35" s="29">
        <f t="shared" ref="N35:N46" si="9">IFERROR(J35/F35,0)</f>
        <v>0.76963812886142979</v>
      </c>
      <c r="O35" s="29"/>
      <c r="P35" s="29"/>
      <c r="Q35" s="28">
        <f>BR7</f>
        <v>261</v>
      </c>
      <c r="R35" s="28"/>
      <c r="S35" s="28"/>
      <c r="T35" s="28"/>
      <c r="U35" s="29">
        <f t="shared" ref="U35:U46" si="10">IFERROR(Q35/F35,0)</f>
        <v>0.23036187113857018</v>
      </c>
      <c r="V35" s="29"/>
      <c r="W35" s="29"/>
      <c r="X35" s="28">
        <f>BZ7</f>
        <v>795</v>
      </c>
      <c r="Y35" s="28"/>
      <c r="Z35" s="28"/>
      <c r="AA35" s="28"/>
      <c r="AB35" s="28">
        <f>CH7</f>
        <v>605</v>
      </c>
      <c r="AC35" s="28"/>
      <c r="AD35" s="28"/>
      <c r="AE35" s="28"/>
      <c r="AF35" s="29">
        <f>IFERROR(AB35/X35,0)</f>
        <v>0.76100628930817615</v>
      </c>
      <c r="AG35" s="29"/>
      <c r="AH35" s="29"/>
      <c r="AI35" s="28">
        <f>CD7</f>
        <v>190</v>
      </c>
      <c r="AJ35" s="28"/>
      <c r="AK35" s="28"/>
      <c r="AL35" s="28"/>
      <c r="AM35" s="29">
        <f>IFERROR(AI35/X35,0)</f>
        <v>0.2389937106918239</v>
      </c>
      <c r="AN35" s="29"/>
      <c r="AO35" s="29"/>
      <c r="BO35" s="133"/>
      <c r="BP35" s="134"/>
      <c r="BQ35" s="134"/>
      <c r="BR35" s="135"/>
      <c r="BS35" s="57" t="s">
        <v>62</v>
      </c>
      <c r="BT35" s="57"/>
      <c r="BU35" s="57"/>
      <c r="BV35" s="57"/>
      <c r="BW35" s="58">
        <f>AB39</f>
        <v>5405</v>
      </c>
      <c r="BX35" s="136"/>
      <c r="BY35" s="136"/>
      <c r="BZ35" s="136"/>
      <c r="CA35" s="58">
        <f>AI39</f>
        <v>8847</v>
      </c>
      <c r="CB35" s="136"/>
      <c r="CC35" s="136"/>
      <c r="CD35" s="136"/>
    </row>
    <row r="36" spans="2:82" ht="14.1" customHeight="1" x14ac:dyDescent="0.15">
      <c r="B36" s="155" t="s">
        <v>49</v>
      </c>
      <c r="C36" s="156"/>
      <c r="D36" s="156"/>
      <c r="E36" s="157"/>
      <c r="F36" s="39">
        <f t="shared" ref="F36:F44" si="11">BN8</f>
        <v>10036</v>
      </c>
      <c r="G36" s="39"/>
      <c r="H36" s="39"/>
      <c r="I36" s="39"/>
      <c r="J36" s="39">
        <f t="shared" ref="J36:J44" si="12">BV8</f>
        <v>6363</v>
      </c>
      <c r="K36" s="39"/>
      <c r="L36" s="39"/>
      <c r="M36" s="39"/>
      <c r="N36" s="40">
        <f t="shared" si="9"/>
        <v>0.6340175368672778</v>
      </c>
      <c r="O36" s="40"/>
      <c r="P36" s="40"/>
      <c r="Q36" s="39">
        <f t="shared" ref="Q36:Q44" si="13">BR8</f>
        <v>3673</v>
      </c>
      <c r="R36" s="39"/>
      <c r="S36" s="39"/>
      <c r="T36" s="39"/>
      <c r="U36" s="40">
        <f t="shared" si="10"/>
        <v>0.3659824631327222</v>
      </c>
      <c r="V36" s="40"/>
      <c r="W36" s="40"/>
      <c r="X36" s="39">
        <f t="shared" ref="X36:X44" si="14">BZ8</f>
        <v>10754</v>
      </c>
      <c r="Y36" s="39"/>
      <c r="Z36" s="39"/>
      <c r="AA36" s="39"/>
      <c r="AB36" s="39">
        <f t="shared" ref="AB36:AB44" si="15">CH8</f>
        <v>6758</v>
      </c>
      <c r="AC36" s="39"/>
      <c r="AD36" s="39"/>
      <c r="AE36" s="39"/>
      <c r="AF36" s="40">
        <f t="shared" ref="AF36:AF44" si="16">IFERROR(AB36/X36,0)</f>
        <v>0.62841733308536363</v>
      </c>
      <c r="AG36" s="40"/>
      <c r="AH36" s="40"/>
      <c r="AI36" s="39">
        <f t="shared" ref="AI36:AI44" si="17">CD8</f>
        <v>3996</v>
      </c>
      <c r="AJ36" s="39"/>
      <c r="AK36" s="39"/>
      <c r="AL36" s="39"/>
      <c r="AM36" s="40">
        <f t="shared" ref="AM36:AM44" si="18">IFERROR(AI36/X36,0)</f>
        <v>0.37158266691463643</v>
      </c>
      <c r="AN36" s="40"/>
      <c r="AO36" s="40"/>
      <c r="BO36" s="137" t="s">
        <v>63</v>
      </c>
    </row>
    <row r="37" spans="2:82" ht="14.1" customHeight="1" x14ac:dyDescent="0.15">
      <c r="B37" s="155" t="s">
        <v>50</v>
      </c>
      <c r="C37" s="156"/>
      <c r="D37" s="156"/>
      <c r="E37" s="157"/>
      <c r="F37" s="39">
        <f t="shared" si="11"/>
        <v>20151</v>
      </c>
      <c r="G37" s="39"/>
      <c r="H37" s="39"/>
      <c r="I37" s="39"/>
      <c r="J37" s="39">
        <f t="shared" si="12"/>
        <v>10994</v>
      </c>
      <c r="K37" s="39"/>
      <c r="L37" s="39"/>
      <c r="M37" s="39"/>
      <c r="N37" s="40">
        <f t="shared" si="9"/>
        <v>0.54558086447322718</v>
      </c>
      <c r="O37" s="40"/>
      <c r="P37" s="40"/>
      <c r="Q37" s="39">
        <f t="shared" si="13"/>
        <v>9157</v>
      </c>
      <c r="R37" s="39"/>
      <c r="S37" s="39"/>
      <c r="T37" s="39"/>
      <c r="U37" s="40">
        <f t="shared" si="10"/>
        <v>0.45441913552677288</v>
      </c>
      <c r="V37" s="40"/>
      <c r="W37" s="40"/>
      <c r="X37" s="39">
        <f t="shared" si="14"/>
        <v>20397</v>
      </c>
      <c r="Y37" s="39"/>
      <c r="Z37" s="39"/>
      <c r="AA37" s="39"/>
      <c r="AB37" s="39">
        <f t="shared" si="15"/>
        <v>11937</v>
      </c>
      <c r="AC37" s="39"/>
      <c r="AD37" s="39"/>
      <c r="AE37" s="39"/>
      <c r="AF37" s="40">
        <f t="shared" si="16"/>
        <v>0.5852331225180174</v>
      </c>
      <c r="AG37" s="40"/>
      <c r="AH37" s="40"/>
      <c r="AI37" s="39">
        <f t="shared" si="17"/>
        <v>8460</v>
      </c>
      <c r="AJ37" s="39"/>
      <c r="AK37" s="39"/>
      <c r="AL37" s="39"/>
      <c r="AM37" s="40">
        <f t="shared" si="18"/>
        <v>0.41476687748198265</v>
      </c>
      <c r="AN37" s="40"/>
      <c r="AO37" s="40"/>
      <c r="BO37" s="127" t="s">
        <v>53</v>
      </c>
      <c r="BP37" s="128"/>
      <c r="BQ37" s="128"/>
      <c r="BR37" s="129"/>
      <c r="BS37" s="130" t="s">
        <v>61</v>
      </c>
      <c r="BT37" s="130"/>
      <c r="BU37" s="130"/>
      <c r="BV37" s="130"/>
      <c r="BW37" s="131">
        <f>J40</f>
        <v>4513</v>
      </c>
      <c r="BX37" s="132"/>
      <c r="BY37" s="132"/>
      <c r="BZ37" s="132"/>
      <c r="CA37" s="131">
        <f>Q40</f>
        <v>12944</v>
      </c>
      <c r="CB37" s="132"/>
      <c r="CC37" s="132"/>
      <c r="CD37" s="132"/>
    </row>
    <row r="38" spans="2:82" ht="14.1" customHeight="1" x14ac:dyDescent="0.15">
      <c r="B38" s="155" t="s">
        <v>51</v>
      </c>
      <c r="C38" s="156"/>
      <c r="D38" s="156"/>
      <c r="E38" s="157"/>
      <c r="F38" s="39">
        <f t="shared" si="11"/>
        <v>19558</v>
      </c>
      <c r="G38" s="39"/>
      <c r="H38" s="39"/>
      <c r="I38" s="39"/>
      <c r="J38" s="39">
        <f t="shared" si="12"/>
        <v>8688</v>
      </c>
      <c r="K38" s="39"/>
      <c r="L38" s="39"/>
      <c r="M38" s="39"/>
      <c r="N38" s="40">
        <f t="shared" si="9"/>
        <v>0.44421720012271193</v>
      </c>
      <c r="O38" s="40"/>
      <c r="P38" s="40"/>
      <c r="Q38" s="39">
        <f t="shared" si="13"/>
        <v>10870</v>
      </c>
      <c r="R38" s="39"/>
      <c r="S38" s="39"/>
      <c r="T38" s="39"/>
      <c r="U38" s="40">
        <f t="shared" si="10"/>
        <v>0.55578279987728807</v>
      </c>
      <c r="V38" s="40"/>
      <c r="W38" s="40"/>
      <c r="X38" s="39">
        <f t="shared" si="14"/>
        <v>17016</v>
      </c>
      <c r="Y38" s="39"/>
      <c r="Z38" s="39"/>
      <c r="AA38" s="39"/>
      <c r="AB38" s="39">
        <f t="shared" si="15"/>
        <v>8219</v>
      </c>
      <c r="AC38" s="39"/>
      <c r="AD38" s="39"/>
      <c r="AE38" s="39"/>
      <c r="AF38" s="40">
        <f t="shared" si="16"/>
        <v>0.48301598495533615</v>
      </c>
      <c r="AG38" s="40"/>
      <c r="AH38" s="40"/>
      <c r="AI38" s="39">
        <f t="shared" si="17"/>
        <v>8797</v>
      </c>
      <c r="AJ38" s="39"/>
      <c r="AK38" s="39"/>
      <c r="AL38" s="39"/>
      <c r="AM38" s="40">
        <f t="shared" si="18"/>
        <v>0.51698401504466385</v>
      </c>
      <c r="AN38" s="40"/>
      <c r="AO38" s="40"/>
      <c r="BO38" s="133"/>
      <c r="BP38" s="134"/>
      <c r="BQ38" s="134"/>
      <c r="BR38" s="135"/>
      <c r="BS38" s="57" t="s">
        <v>62</v>
      </c>
      <c r="BT38" s="57"/>
      <c r="BU38" s="57"/>
      <c r="BV38" s="57"/>
      <c r="BW38" s="58">
        <f>AB40</f>
        <v>4172</v>
      </c>
      <c r="BX38" s="136"/>
      <c r="BY38" s="136"/>
      <c r="BZ38" s="136"/>
      <c r="CA38" s="58">
        <f>AI40</f>
        <v>9604</v>
      </c>
      <c r="CB38" s="136"/>
      <c r="CC38" s="136"/>
      <c r="CD38" s="136"/>
    </row>
    <row r="39" spans="2:82" ht="14.1" customHeight="1" x14ac:dyDescent="0.15">
      <c r="B39" s="155" t="s">
        <v>52</v>
      </c>
      <c r="C39" s="156"/>
      <c r="D39" s="156"/>
      <c r="E39" s="157"/>
      <c r="F39" s="39">
        <f t="shared" si="11"/>
        <v>18109</v>
      </c>
      <c r="G39" s="39"/>
      <c r="H39" s="39"/>
      <c r="I39" s="39"/>
      <c r="J39" s="39">
        <f t="shared" si="12"/>
        <v>6020</v>
      </c>
      <c r="K39" s="39"/>
      <c r="L39" s="39"/>
      <c r="M39" s="39"/>
      <c r="N39" s="40">
        <f t="shared" si="9"/>
        <v>0.33243138770776964</v>
      </c>
      <c r="O39" s="40"/>
      <c r="P39" s="40"/>
      <c r="Q39" s="39">
        <f t="shared" si="13"/>
        <v>12089</v>
      </c>
      <c r="R39" s="39"/>
      <c r="S39" s="39"/>
      <c r="T39" s="39"/>
      <c r="U39" s="40">
        <f t="shared" si="10"/>
        <v>0.66756861229223041</v>
      </c>
      <c r="V39" s="40"/>
      <c r="W39" s="40"/>
      <c r="X39" s="39">
        <f t="shared" si="14"/>
        <v>14252</v>
      </c>
      <c r="Y39" s="39"/>
      <c r="Z39" s="39"/>
      <c r="AA39" s="39"/>
      <c r="AB39" s="39">
        <f t="shared" si="15"/>
        <v>5405</v>
      </c>
      <c r="AC39" s="39"/>
      <c r="AD39" s="39"/>
      <c r="AE39" s="39"/>
      <c r="AF39" s="40">
        <f t="shared" si="16"/>
        <v>0.37924501824305362</v>
      </c>
      <c r="AG39" s="40"/>
      <c r="AH39" s="40"/>
      <c r="AI39" s="39">
        <f t="shared" si="17"/>
        <v>8847</v>
      </c>
      <c r="AJ39" s="39"/>
      <c r="AK39" s="39"/>
      <c r="AL39" s="39"/>
      <c r="AM39" s="40">
        <f t="shared" si="18"/>
        <v>0.62075498175694643</v>
      </c>
      <c r="AN39" s="40"/>
      <c r="AO39" s="40"/>
      <c r="BO39" s="137" t="s">
        <v>63</v>
      </c>
    </row>
    <row r="40" spans="2:82" ht="14.1" customHeight="1" x14ac:dyDescent="0.15">
      <c r="B40" s="155" t="s">
        <v>53</v>
      </c>
      <c r="C40" s="156"/>
      <c r="D40" s="156"/>
      <c r="E40" s="157"/>
      <c r="F40" s="39">
        <f t="shared" si="11"/>
        <v>17457</v>
      </c>
      <c r="G40" s="39"/>
      <c r="H40" s="39"/>
      <c r="I40" s="39"/>
      <c r="J40" s="39">
        <f t="shared" si="12"/>
        <v>4513</v>
      </c>
      <c r="K40" s="39"/>
      <c r="L40" s="39"/>
      <c r="M40" s="39"/>
      <c r="N40" s="40">
        <f t="shared" si="9"/>
        <v>0.25852093715987856</v>
      </c>
      <c r="O40" s="40"/>
      <c r="P40" s="40"/>
      <c r="Q40" s="39">
        <f t="shared" si="13"/>
        <v>12944</v>
      </c>
      <c r="R40" s="39"/>
      <c r="S40" s="39"/>
      <c r="T40" s="39"/>
      <c r="U40" s="40">
        <f t="shared" si="10"/>
        <v>0.74147906284012144</v>
      </c>
      <c r="V40" s="40"/>
      <c r="W40" s="40"/>
      <c r="X40" s="39">
        <f t="shared" si="14"/>
        <v>13776</v>
      </c>
      <c r="Y40" s="39"/>
      <c r="Z40" s="39"/>
      <c r="AA40" s="39"/>
      <c r="AB40" s="39">
        <f t="shared" si="15"/>
        <v>4172</v>
      </c>
      <c r="AC40" s="39"/>
      <c r="AD40" s="39"/>
      <c r="AE40" s="39"/>
      <c r="AF40" s="40">
        <f t="shared" si="16"/>
        <v>0.30284552845528456</v>
      </c>
      <c r="AG40" s="40"/>
      <c r="AH40" s="40"/>
      <c r="AI40" s="39">
        <f t="shared" si="17"/>
        <v>9604</v>
      </c>
      <c r="AJ40" s="39"/>
      <c r="AK40" s="39"/>
      <c r="AL40" s="39"/>
      <c r="AM40" s="40">
        <f t="shared" si="18"/>
        <v>0.69715447154471544</v>
      </c>
      <c r="AN40" s="40"/>
      <c r="AO40" s="40"/>
      <c r="BO40" s="127" t="s">
        <v>54</v>
      </c>
      <c r="BP40" s="128"/>
      <c r="BQ40" s="128"/>
      <c r="BR40" s="129"/>
      <c r="BS40" s="130" t="s">
        <v>61</v>
      </c>
      <c r="BT40" s="130"/>
      <c r="BU40" s="130"/>
      <c r="BV40" s="130"/>
      <c r="BW40" s="131">
        <f>J41</f>
        <v>3773</v>
      </c>
      <c r="BX40" s="132"/>
      <c r="BY40" s="132"/>
      <c r="BZ40" s="132"/>
      <c r="CA40" s="131">
        <f>Q41</f>
        <v>15705</v>
      </c>
      <c r="CB40" s="132"/>
      <c r="CC40" s="132"/>
      <c r="CD40" s="132"/>
    </row>
    <row r="41" spans="2:82" ht="14.1" customHeight="1" x14ac:dyDescent="0.15">
      <c r="B41" s="155" t="s">
        <v>54</v>
      </c>
      <c r="C41" s="156"/>
      <c r="D41" s="156"/>
      <c r="E41" s="157"/>
      <c r="F41" s="39">
        <f t="shared" si="11"/>
        <v>19478</v>
      </c>
      <c r="G41" s="39"/>
      <c r="H41" s="39"/>
      <c r="I41" s="39"/>
      <c r="J41" s="39">
        <f t="shared" si="12"/>
        <v>3773</v>
      </c>
      <c r="K41" s="39"/>
      <c r="L41" s="39"/>
      <c r="M41" s="39"/>
      <c r="N41" s="40">
        <f t="shared" si="9"/>
        <v>0.19370571927302599</v>
      </c>
      <c r="O41" s="40"/>
      <c r="P41" s="40"/>
      <c r="Q41" s="39">
        <f t="shared" si="13"/>
        <v>15705</v>
      </c>
      <c r="R41" s="39"/>
      <c r="S41" s="39"/>
      <c r="T41" s="39"/>
      <c r="U41" s="40">
        <f t="shared" si="10"/>
        <v>0.80629428072697407</v>
      </c>
      <c r="V41" s="40"/>
      <c r="W41" s="40"/>
      <c r="X41" s="39">
        <f t="shared" si="14"/>
        <v>14393</v>
      </c>
      <c r="Y41" s="39"/>
      <c r="Z41" s="39"/>
      <c r="AA41" s="39"/>
      <c r="AB41" s="39">
        <f t="shared" si="15"/>
        <v>3442</v>
      </c>
      <c r="AC41" s="39"/>
      <c r="AD41" s="39"/>
      <c r="AE41" s="39"/>
      <c r="AF41" s="40">
        <f t="shared" si="16"/>
        <v>0.23914402834711318</v>
      </c>
      <c r="AG41" s="40"/>
      <c r="AH41" s="40"/>
      <c r="AI41" s="39">
        <f t="shared" si="17"/>
        <v>10951</v>
      </c>
      <c r="AJ41" s="39"/>
      <c r="AK41" s="39"/>
      <c r="AL41" s="39"/>
      <c r="AM41" s="40">
        <f t="shared" si="18"/>
        <v>0.76085597165288688</v>
      </c>
      <c r="AN41" s="40"/>
      <c r="AO41" s="40"/>
      <c r="BO41" s="133"/>
      <c r="BP41" s="134"/>
      <c r="BQ41" s="134"/>
      <c r="BR41" s="135"/>
      <c r="BS41" s="57" t="s">
        <v>62</v>
      </c>
      <c r="BT41" s="57"/>
      <c r="BU41" s="57"/>
      <c r="BV41" s="57"/>
      <c r="BW41" s="58">
        <f>AB41</f>
        <v>3442</v>
      </c>
      <c r="BX41" s="136"/>
      <c r="BY41" s="136"/>
      <c r="BZ41" s="136"/>
      <c r="CA41" s="58">
        <f>AI41</f>
        <v>10951</v>
      </c>
      <c r="CB41" s="136"/>
      <c r="CC41" s="136"/>
      <c r="CD41" s="136"/>
    </row>
    <row r="42" spans="2:82" ht="14.1" customHeight="1" x14ac:dyDescent="0.15">
      <c r="B42" s="155" t="s">
        <v>55</v>
      </c>
      <c r="C42" s="156"/>
      <c r="D42" s="156"/>
      <c r="E42" s="157"/>
      <c r="F42" s="39">
        <f t="shared" si="11"/>
        <v>19951</v>
      </c>
      <c r="G42" s="39"/>
      <c r="H42" s="39"/>
      <c r="I42" s="39"/>
      <c r="J42" s="39">
        <f t="shared" si="12"/>
        <v>2936</v>
      </c>
      <c r="K42" s="39"/>
      <c r="L42" s="39"/>
      <c r="M42" s="39"/>
      <c r="N42" s="40">
        <f t="shared" si="9"/>
        <v>0.14716054333116135</v>
      </c>
      <c r="O42" s="40"/>
      <c r="P42" s="40"/>
      <c r="Q42" s="39">
        <f t="shared" si="13"/>
        <v>17015</v>
      </c>
      <c r="R42" s="39"/>
      <c r="S42" s="39"/>
      <c r="T42" s="39"/>
      <c r="U42" s="40">
        <f t="shared" si="10"/>
        <v>0.85283945666883865</v>
      </c>
      <c r="V42" s="40"/>
      <c r="W42" s="40"/>
      <c r="X42" s="39">
        <f t="shared" si="14"/>
        <v>14944</v>
      </c>
      <c r="Y42" s="39"/>
      <c r="Z42" s="39"/>
      <c r="AA42" s="39"/>
      <c r="AB42" s="39">
        <f t="shared" si="15"/>
        <v>2924</v>
      </c>
      <c r="AC42" s="39"/>
      <c r="AD42" s="39"/>
      <c r="AE42" s="39"/>
      <c r="AF42" s="40">
        <f t="shared" si="16"/>
        <v>0.19566381156316917</v>
      </c>
      <c r="AG42" s="40"/>
      <c r="AH42" s="40"/>
      <c r="AI42" s="39">
        <f t="shared" si="17"/>
        <v>12020</v>
      </c>
      <c r="AJ42" s="39"/>
      <c r="AK42" s="39"/>
      <c r="AL42" s="39"/>
      <c r="AM42" s="40">
        <f t="shared" si="18"/>
        <v>0.80433618843683086</v>
      </c>
      <c r="AN42" s="40"/>
      <c r="AO42" s="40"/>
      <c r="BO42" s="137" t="s">
        <v>63</v>
      </c>
    </row>
    <row r="43" spans="2:82" ht="14.1" customHeight="1" x14ac:dyDescent="0.15">
      <c r="B43" s="155" t="s">
        <v>56</v>
      </c>
      <c r="C43" s="156"/>
      <c r="D43" s="156"/>
      <c r="E43" s="157"/>
      <c r="F43" s="39">
        <f t="shared" si="11"/>
        <v>17241</v>
      </c>
      <c r="G43" s="39"/>
      <c r="H43" s="39"/>
      <c r="I43" s="39"/>
      <c r="J43" s="39">
        <f t="shared" si="12"/>
        <v>1832</v>
      </c>
      <c r="K43" s="39"/>
      <c r="L43" s="39"/>
      <c r="M43" s="39"/>
      <c r="N43" s="40">
        <f t="shared" si="9"/>
        <v>0.10625833768342903</v>
      </c>
      <c r="O43" s="40"/>
      <c r="P43" s="40"/>
      <c r="Q43" s="39">
        <f t="shared" si="13"/>
        <v>15409</v>
      </c>
      <c r="R43" s="39"/>
      <c r="S43" s="39"/>
      <c r="T43" s="39"/>
      <c r="U43" s="40">
        <f t="shared" si="10"/>
        <v>0.89374166231657093</v>
      </c>
      <c r="V43" s="40"/>
      <c r="W43" s="40"/>
      <c r="X43" s="39">
        <f t="shared" si="14"/>
        <v>11633</v>
      </c>
      <c r="Y43" s="39"/>
      <c r="Z43" s="39"/>
      <c r="AA43" s="39"/>
      <c r="AB43" s="39">
        <f t="shared" si="15"/>
        <v>1732</v>
      </c>
      <c r="AC43" s="39"/>
      <c r="AD43" s="39"/>
      <c r="AE43" s="39"/>
      <c r="AF43" s="40">
        <f t="shared" si="16"/>
        <v>0.14888678758703688</v>
      </c>
      <c r="AG43" s="40"/>
      <c r="AH43" s="40"/>
      <c r="AI43" s="39">
        <f t="shared" si="17"/>
        <v>9901</v>
      </c>
      <c r="AJ43" s="39"/>
      <c r="AK43" s="39"/>
      <c r="AL43" s="39"/>
      <c r="AM43" s="40">
        <f t="shared" si="18"/>
        <v>0.85111321241296312</v>
      </c>
      <c r="AN43" s="40"/>
      <c r="AO43" s="40"/>
      <c r="BO43" s="127" t="s">
        <v>55</v>
      </c>
      <c r="BP43" s="128"/>
      <c r="BQ43" s="128"/>
      <c r="BR43" s="129"/>
      <c r="BS43" s="130" t="s">
        <v>61</v>
      </c>
      <c r="BT43" s="130"/>
      <c r="BU43" s="130"/>
      <c r="BV43" s="130"/>
      <c r="BW43" s="131">
        <f>J42</f>
        <v>2936</v>
      </c>
      <c r="BX43" s="132"/>
      <c r="BY43" s="132"/>
      <c r="BZ43" s="132"/>
      <c r="CA43" s="131">
        <f>Q42</f>
        <v>17015</v>
      </c>
      <c r="CB43" s="132"/>
      <c r="CC43" s="132"/>
      <c r="CD43" s="132"/>
    </row>
    <row r="44" spans="2:82" ht="14.1" customHeight="1" x14ac:dyDescent="0.15">
      <c r="B44" s="155" t="s">
        <v>57</v>
      </c>
      <c r="C44" s="156"/>
      <c r="D44" s="156"/>
      <c r="E44" s="157"/>
      <c r="F44" s="39">
        <f t="shared" si="11"/>
        <v>14208</v>
      </c>
      <c r="G44" s="39"/>
      <c r="H44" s="39"/>
      <c r="I44" s="39"/>
      <c r="J44" s="39">
        <f t="shared" si="12"/>
        <v>1083</v>
      </c>
      <c r="K44" s="39"/>
      <c r="L44" s="39"/>
      <c r="M44" s="39"/>
      <c r="N44" s="40">
        <f t="shared" si="9"/>
        <v>7.6224662162162157E-2</v>
      </c>
      <c r="O44" s="40"/>
      <c r="P44" s="40"/>
      <c r="Q44" s="39">
        <f t="shared" si="13"/>
        <v>13125</v>
      </c>
      <c r="R44" s="39"/>
      <c r="S44" s="39"/>
      <c r="T44" s="39"/>
      <c r="U44" s="40">
        <f t="shared" si="10"/>
        <v>0.92377533783783783</v>
      </c>
      <c r="V44" s="40"/>
      <c r="W44" s="40"/>
      <c r="X44" s="39">
        <f t="shared" si="14"/>
        <v>7437</v>
      </c>
      <c r="Y44" s="39"/>
      <c r="Z44" s="39"/>
      <c r="AA44" s="39"/>
      <c r="AB44" s="39">
        <f t="shared" si="15"/>
        <v>884</v>
      </c>
      <c r="AC44" s="39"/>
      <c r="AD44" s="39"/>
      <c r="AE44" s="39"/>
      <c r="AF44" s="40">
        <f t="shared" si="16"/>
        <v>0.11886513379050692</v>
      </c>
      <c r="AG44" s="40"/>
      <c r="AH44" s="40"/>
      <c r="AI44" s="39">
        <f t="shared" si="17"/>
        <v>6553</v>
      </c>
      <c r="AJ44" s="39"/>
      <c r="AK44" s="39"/>
      <c r="AL44" s="39"/>
      <c r="AM44" s="40">
        <f t="shared" si="18"/>
        <v>0.88113486620949311</v>
      </c>
      <c r="AN44" s="40"/>
      <c r="AO44" s="40"/>
      <c r="BO44" s="133"/>
      <c r="BP44" s="134"/>
      <c r="BQ44" s="134"/>
      <c r="BR44" s="135"/>
      <c r="BS44" s="57" t="s">
        <v>62</v>
      </c>
      <c r="BT44" s="57"/>
      <c r="BU44" s="57"/>
      <c r="BV44" s="57"/>
      <c r="BW44" s="58">
        <f>AB42</f>
        <v>2924</v>
      </c>
      <c r="BX44" s="136"/>
      <c r="BY44" s="136"/>
      <c r="BZ44" s="136"/>
      <c r="CA44" s="58">
        <f>AI42</f>
        <v>12020</v>
      </c>
      <c r="CB44" s="136"/>
      <c r="CC44" s="136"/>
      <c r="CD44" s="136"/>
    </row>
    <row r="45" spans="2:82" ht="14.1" customHeight="1" x14ac:dyDescent="0.15">
      <c r="B45" s="158" t="s">
        <v>58</v>
      </c>
      <c r="C45" s="159"/>
      <c r="D45" s="159"/>
      <c r="E45" s="160"/>
      <c r="F45" s="50">
        <f>SUM(BN17:BQ18)</f>
        <v>13726</v>
      </c>
      <c r="G45" s="50"/>
      <c r="H45" s="50"/>
      <c r="I45" s="50"/>
      <c r="J45" s="50">
        <f>SUM(BV17:BY18)</f>
        <v>636</v>
      </c>
      <c r="K45" s="50"/>
      <c r="L45" s="50"/>
      <c r="M45" s="50"/>
      <c r="N45" s="51">
        <f t="shared" si="9"/>
        <v>4.6335421827189277E-2</v>
      </c>
      <c r="O45" s="51"/>
      <c r="P45" s="51"/>
      <c r="Q45" s="50">
        <f>SUM(BR17:BU18)</f>
        <v>13090</v>
      </c>
      <c r="R45" s="50"/>
      <c r="S45" s="50"/>
      <c r="T45" s="50"/>
      <c r="U45" s="51">
        <f t="shared" si="10"/>
        <v>0.9536645781728107</v>
      </c>
      <c r="V45" s="51"/>
      <c r="W45" s="51"/>
      <c r="X45" s="50">
        <f>SUM(BZ17:CC18)</f>
        <v>5785</v>
      </c>
      <c r="Y45" s="50"/>
      <c r="Z45" s="50"/>
      <c r="AA45" s="50"/>
      <c r="AB45" s="50">
        <f>SUM(CH17:CK18)</f>
        <v>510</v>
      </c>
      <c r="AC45" s="50"/>
      <c r="AD45" s="50"/>
      <c r="AE45" s="50"/>
      <c r="AF45" s="51">
        <f>IFERROR(AB45/X45,0)</f>
        <v>8.8159031979256702E-2</v>
      </c>
      <c r="AG45" s="51"/>
      <c r="AH45" s="51"/>
      <c r="AI45" s="50">
        <f>SUM(CD17:CG18)</f>
        <v>5275</v>
      </c>
      <c r="AJ45" s="50"/>
      <c r="AK45" s="50"/>
      <c r="AL45" s="50"/>
      <c r="AM45" s="51">
        <f>IFERROR(AI45/X45,0)</f>
        <v>0.91184096802074333</v>
      </c>
      <c r="AN45" s="51"/>
      <c r="AO45" s="51"/>
      <c r="BO45" s="137" t="s">
        <v>63</v>
      </c>
    </row>
    <row r="46" spans="2:82" ht="14.1" customHeight="1" x14ac:dyDescent="0.15">
      <c r="B46" s="60" t="s">
        <v>33</v>
      </c>
      <c r="C46" s="61"/>
      <c r="D46" s="61"/>
      <c r="E46" s="105"/>
      <c r="F46" s="58">
        <f>SUM(F35:I45)</f>
        <v>171048</v>
      </c>
      <c r="G46" s="58"/>
      <c r="H46" s="58"/>
      <c r="I46" s="58"/>
      <c r="J46" s="58">
        <f>SUM(J35:M45)</f>
        <v>47710</v>
      </c>
      <c r="K46" s="58"/>
      <c r="L46" s="58"/>
      <c r="M46" s="58"/>
      <c r="N46" s="59">
        <f t="shared" si="9"/>
        <v>0.27892755249988305</v>
      </c>
      <c r="O46" s="59"/>
      <c r="P46" s="59"/>
      <c r="Q46" s="58">
        <f>SUM(Q35:T45)</f>
        <v>123338</v>
      </c>
      <c r="R46" s="58"/>
      <c r="S46" s="58"/>
      <c r="T46" s="58"/>
      <c r="U46" s="59">
        <f t="shared" si="10"/>
        <v>0.7210724475001169</v>
      </c>
      <c r="V46" s="59"/>
      <c r="W46" s="59"/>
      <c r="X46" s="58">
        <f>SUM(X35:AA45)</f>
        <v>131182</v>
      </c>
      <c r="Y46" s="58"/>
      <c r="Z46" s="58"/>
      <c r="AA46" s="58"/>
      <c r="AB46" s="58">
        <f>SUM(AB35:AE45)</f>
        <v>46588</v>
      </c>
      <c r="AC46" s="58"/>
      <c r="AD46" s="58"/>
      <c r="AE46" s="58"/>
      <c r="AF46" s="59">
        <f>IFERROR(AB46/X46,0)</f>
        <v>0.35514018691588783</v>
      </c>
      <c r="AG46" s="59"/>
      <c r="AH46" s="59"/>
      <c r="AI46" s="58">
        <f>SUM(AI35:AL45)</f>
        <v>84594</v>
      </c>
      <c r="AJ46" s="58"/>
      <c r="AK46" s="58"/>
      <c r="AL46" s="58"/>
      <c r="AM46" s="59">
        <f>IFERROR(AI46/X46,0)</f>
        <v>0.64485981308411211</v>
      </c>
      <c r="AN46" s="59"/>
      <c r="AO46" s="59"/>
      <c r="BO46" s="127" t="s">
        <v>56</v>
      </c>
      <c r="BP46" s="128"/>
      <c r="BQ46" s="128"/>
      <c r="BR46" s="129"/>
      <c r="BS46" s="130" t="s">
        <v>61</v>
      </c>
      <c r="BT46" s="130"/>
      <c r="BU46" s="130"/>
      <c r="BV46" s="130"/>
      <c r="BW46" s="131">
        <f>J43</f>
        <v>1832</v>
      </c>
      <c r="BX46" s="132"/>
      <c r="BY46" s="132"/>
      <c r="BZ46" s="132"/>
      <c r="CA46" s="131">
        <f>Q43</f>
        <v>15409</v>
      </c>
      <c r="CB46" s="132"/>
      <c r="CC46" s="132"/>
      <c r="CD46" s="132"/>
    </row>
    <row r="47" spans="2:82" ht="9.9499999999999993" customHeight="1" x14ac:dyDescent="0.15">
      <c r="BO47" s="133"/>
      <c r="BP47" s="134"/>
      <c r="BQ47" s="134"/>
      <c r="BR47" s="135"/>
      <c r="BS47" s="57" t="s">
        <v>62</v>
      </c>
      <c r="BT47" s="57"/>
      <c r="BU47" s="57"/>
      <c r="BV47" s="57"/>
      <c r="BW47" s="58">
        <f>AB43</f>
        <v>1732</v>
      </c>
      <c r="BX47" s="136"/>
      <c r="BY47" s="136"/>
      <c r="BZ47" s="136"/>
      <c r="CA47" s="58">
        <f>AI43</f>
        <v>9901</v>
      </c>
      <c r="CB47" s="136"/>
      <c r="CC47" s="136"/>
      <c r="CD47" s="136"/>
    </row>
    <row r="48" spans="2:82" ht="15" customHeight="1" x14ac:dyDescent="0.15">
      <c r="BO48" s="137" t="s">
        <v>63</v>
      </c>
    </row>
    <row r="49" spans="67:82" ht="15" customHeight="1" x14ac:dyDescent="0.15">
      <c r="BO49" s="127" t="s">
        <v>57</v>
      </c>
      <c r="BP49" s="128"/>
      <c r="BQ49" s="128"/>
      <c r="BR49" s="129"/>
      <c r="BS49" s="130" t="s">
        <v>61</v>
      </c>
      <c r="BT49" s="130"/>
      <c r="BU49" s="130"/>
      <c r="BV49" s="130"/>
      <c r="BW49" s="131">
        <f>J44</f>
        <v>1083</v>
      </c>
      <c r="BX49" s="132"/>
      <c r="BY49" s="132"/>
      <c r="BZ49" s="132"/>
      <c r="CA49" s="131">
        <f>Q44</f>
        <v>13125</v>
      </c>
      <c r="CB49" s="132"/>
      <c r="CC49" s="132"/>
      <c r="CD49" s="132"/>
    </row>
    <row r="50" spans="67:82" ht="15" customHeight="1" x14ac:dyDescent="0.15">
      <c r="BO50" s="133"/>
      <c r="BP50" s="134"/>
      <c r="BQ50" s="134"/>
      <c r="BR50" s="135"/>
      <c r="BS50" s="57" t="s">
        <v>62</v>
      </c>
      <c r="BT50" s="57"/>
      <c r="BU50" s="57"/>
      <c r="BV50" s="57"/>
      <c r="BW50" s="58">
        <f>AB44</f>
        <v>884</v>
      </c>
      <c r="BX50" s="136"/>
      <c r="BY50" s="136"/>
      <c r="BZ50" s="136"/>
      <c r="CA50" s="58">
        <f>AI44</f>
        <v>6553</v>
      </c>
      <c r="CB50" s="136"/>
      <c r="CC50" s="136"/>
      <c r="CD50" s="136"/>
    </row>
    <row r="51" spans="67:82" ht="15" customHeight="1" x14ac:dyDescent="0.15">
      <c r="BO51" s="137" t="s">
        <v>63</v>
      </c>
    </row>
    <row r="52" spans="67:82" ht="15" customHeight="1" x14ac:dyDescent="0.15">
      <c r="BO52" s="127" t="s">
        <v>58</v>
      </c>
      <c r="BP52" s="128"/>
      <c r="BQ52" s="128"/>
      <c r="BR52" s="129"/>
      <c r="BS52" s="130" t="s">
        <v>61</v>
      </c>
      <c r="BT52" s="130"/>
      <c r="BU52" s="130"/>
      <c r="BV52" s="130"/>
      <c r="BW52" s="131">
        <f>J45</f>
        <v>636</v>
      </c>
      <c r="BX52" s="132"/>
      <c r="BY52" s="132"/>
      <c r="BZ52" s="132"/>
      <c r="CA52" s="131">
        <f>Q45</f>
        <v>13090</v>
      </c>
      <c r="CB52" s="132"/>
      <c r="CC52" s="132"/>
      <c r="CD52" s="132"/>
    </row>
    <row r="53" spans="67:82" ht="15" customHeight="1" x14ac:dyDescent="0.15">
      <c r="BO53" s="133"/>
      <c r="BP53" s="134"/>
      <c r="BQ53" s="134"/>
      <c r="BR53" s="135"/>
      <c r="BS53" s="57" t="s">
        <v>62</v>
      </c>
      <c r="BT53" s="57"/>
      <c r="BU53" s="57"/>
      <c r="BV53" s="57"/>
      <c r="BW53" s="58">
        <f>AB45</f>
        <v>510</v>
      </c>
      <c r="BX53" s="136"/>
      <c r="BY53" s="136"/>
      <c r="BZ53" s="136"/>
      <c r="CA53" s="58">
        <f>AI45</f>
        <v>5275</v>
      </c>
      <c r="CB53" s="136"/>
      <c r="CC53" s="136"/>
      <c r="CD53" s="136"/>
    </row>
    <row r="60" spans="67:82" ht="20.100000000000001" customHeight="1" x14ac:dyDescent="0.15"/>
    <row r="61" spans="67:82" ht="20.100000000000001" customHeight="1" x14ac:dyDescent="0.15"/>
    <row r="62" spans="67:82" ht="20.100000000000001" customHeight="1" x14ac:dyDescent="0.15"/>
    <row r="63" spans="67:82" ht="20.100000000000001" customHeight="1" x14ac:dyDescent="0.15"/>
    <row r="64" spans="67:82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</sheetData>
  <mergeCells count="447">
    <mergeCell ref="BO52:BR53"/>
    <mergeCell ref="BS52:BV52"/>
    <mergeCell ref="BW52:BZ52"/>
    <mergeCell ref="CA52:CD52"/>
    <mergeCell ref="BS53:BV53"/>
    <mergeCell ref="BW53:BZ53"/>
    <mergeCell ref="CA53:CD53"/>
    <mergeCell ref="BO49:BR50"/>
    <mergeCell ref="BS49:BV49"/>
    <mergeCell ref="BW49:BZ49"/>
    <mergeCell ref="CA49:CD49"/>
    <mergeCell ref="BS50:BV50"/>
    <mergeCell ref="BW50:BZ50"/>
    <mergeCell ref="CA50:CD50"/>
    <mergeCell ref="BS46:BV46"/>
    <mergeCell ref="BW46:BZ46"/>
    <mergeCell ref="CA46:CD46"/>
    <mergeCell ref="BS47:BV47"/>
    <mergeCell ref="BW47:BZ47"/>
    <mergeCell ref="CA47:CD47"/>
    <mergeCell ref="X46:AA46"/>
    <mergeCell ref="AB46:AE46"/>
    <mergeCell ref="AF46:AH46"/>
    <mergeCell ref="AI46:AL46"/>
    <mergeCell ref="AM46:AO46"/>
    <mergeCell ref="BO46:BR47"/>
    <mergeCell ref="AB45:AE45"/>
    <mergeCell ref="AF45:AH45"/>
    <mergeCell ref="AI45:AL45"/>
    <mergeCell ref="AM45:AO45"/>
    <mergeCell ref="B46:E46"/>
    <mergeCell ref="F46:I46"/>
    <mergeCell ref="J46:M46"/>
    <mergeCell ref="N46:P46"/>
    <mergeCell ref="Q46:T46"/>
    <mergeCell ref="U46:W46"/>
    <mergeCell ref="BS44:BV44"/>
    <mergeCell ref="BW44:BZ44"/>
    <mergeCell ref="CA44:CD44"/>
    <mergeCell ref="B45:E45"/>
    <mergeCell ref="F45:I45"/>
    <mergeCell ref="J45:M45"/>
    <mergeCell ref="N45:P45"/>
    <mergeCell ref="Q45:T45"/>
    <mergeCell ref="U45:W45"/>
    <mergeCell ref="X45:AA45"/>
    <mergeCell ref="BS43:BV43"/>
    <mergeCell ref="BW43:BZ43"/>
    <mergeCell ref="CA43:CD43"/>
    <mergeCell ref="B44:E44"/>
    <mergeCell ref="F44:I44"/>
    <mergeCell ref="J44:M44"/>
    <mergeCell ref="N44:P44"/>
    <mergeCell ref="Q44:T44"/>
    <mergeCell ref="U44:W44"/>
    <mergeCell ref="X44:AA44"/>
    <mergeCell ref="X43:AA43"/>
    <mergeCell ref="AB43:AE43"/>
    <mergeCell ref="AF43:AH43"/>
    <mergeCell ref="AI43:AL43"/>
    <mergeCell ref="AM43:AO43"/>
    <mergeCell ref="BO43:BR44"/>
    <mergeCell ref="AB44:AE44"/>
    <mergeCell ref="AF44:AH44"/>
    <mergeCell ref="AI44:AL44"/>
    <mergeCell ref="AM44:AO44"/>
    <mergeCell ref="AB42:AE42"/>
    <mergeCell ref="AF42:AH42"/>
    <mergeCell ref="AI42:AL42"/>
    <mergeCell ref="AM42:AO42"/>
    <mergeCell ref="B43:E43"/>
    <mergeCell ref="F43:I43"/>
    <mergeCell ref="J43:M43"/>
    <mergeCell ref="N43:P43"/>
    <mergeCell ref="Q43:T43"/>
    <mergeCell ref="U43:W43"/>
    <mergeCell ref="BS41:BV41"/>
    <mergeCell ref="BW41:BZ41"/>
    <mergeCell ref="CA41:CD41"/>
    <mergeCell ref="B42:E42"/>
    <mergeCell ref="F42:I42"/>
    <mergeCell ref="J42:M42"/>
    <mergeCell ref="N42:P42"/>
    <mergeCell ref="Q42:T42"/>
    <mergeCell ref="U42:W42"/>
    <mergeCell ref="X42:AA42"/>
    <mergeCell ref="BS40:BV40"/>
    <mergeCell ref="BW40:BZ40"/>
    <mergeCell ref="CA40:CD40"/>
    <mergeCell ref="B41:E41"/>
    <mergeCell ref="F41:I41"/>
    <mergeCell ref="J41:M41"/>
    <mergeCell ref="N41:P41"/>
    <mergeCell ref="Q41:T41"/>
    <mergeCell ref="U41:W41"/>
    <mergeCell ref="X41:AA41"/>
    <mergeCell ref="X40:AA40"/>
    <mergeCell ref="AB40:AE40"/>
    <mergeCell ref="AF40:AH40"/>
    <mergeCell ref="AI40:AL40"/>
    <mergeCell ref="AM40:AO40"/>
    <mergeCell ref="BO40:BR41"/>
    <mergeCell ref="AB41:AE41"/>
    <mergeCell ref="AF41:AH41"/>
    <mergeCell ref="AI41:AL41"/>
    <mergeCell ref="AM41:AO41"/>
    <mergeCell ref="AB39:AE39"/>
    <mergeCell ref="AF39:AH39"/>
    <mergeCell ref="AI39:AL39"/>
    <mergeCell ref="AM39:AO39"/>
    <mergeCell ref="B40:E40"/>
    <mergeCell ref="F40:I40"/>
    <mergeCell ref="J40:M40"/>
    <mergeCell ref="N40:P40"/>
    <mergeCell ref="Q40:T40"/>
    <mergeCell ref="U40:W40"/>
    <mergeCell ref="BS38:BV38"/>
    <mergeCell ref="BW38:BZ38"/>
    <mergeCell ref="CA38:CD38"/>
    <mergeCell ref="B39:E39"/>
    <mergeCell ref="F39:I39"/>
    <mergeCell ref="J39:M39"/>
    <mergeCell ref="N39:P39"/>
    <mergeCell ref="Q39:T39"/>
    <mergeCell ref="U39:W39"/>
    <mergeCell ref="X39:AA39"/>
    <mergeCell ref="BS37:BV37"/>
    <mergeCell ref="BW37:BZ37"/>
    <mergeCell ref="CA37:CD37"/>
    <mergeCell ref="B38:E38"/>
    <mergeCell ref="F38:I38"/>
    <mergeCell ref="J38:M38"/>
    <mergeCell ref="N38:P38"/>
    <mergeCell ref="Q38:T38"/>
    <mergeCell ref="U38:W38"/>
    <mergeCell ref="X38:AA38"/>
    <mergeCell ref="X37:AA37"/>
    <mergeCell ref="AB37:AE37"/>
    <mergeCell ref="AF37:AH37"/>
    <mergeCell ref="AI37:AL37"/>
    <mergeCell ref="AM37:AO37"/>
    <mergeCell ref="BO37:BR38"/>
    <mergeCell ref="AB38:AE38"/>
    <mergeCell ref="AF38:AH38"/>
    <mergeCell ref="AI38:AL38"/>
    <mergeCell ref="AM38:AO38"/>
    <mergeCell ref="AB36:AE36"/>
    <mergeCell ref="AF36:AH36"/>
    <mergeCell ref="AI36:AL36"/>
    <mergeCell ref="AM36:AO36"/>
    <mergeCell ref="B37:E37"/>
    <mergeCell ref="F37:I37"/>
    <mergeCell ref="J37:M37"/>
    <mergeCell ref="N37:P37"/>
    <mergeCell ref="Q37:T37"/>
    <mergeCell ref="U37:W37"/>
    <mergeCell ref="BS35:BV35"/>
    <mergeCell ref="BW35:BZ35"/>
    <mergeCell ref="CA35:CD35"/>
    <mergeCell ref="B36:E36"/>
    <mergeCell ref="F36:I36"/>
    <mergeCell ref="J36:M36"/>
    <mergeCell ref="N36:P36"/>
    <mergeCell ref="Q36:T36"/>
    <mergeCell ref="U36:W36"/>
    <mergeCell ref="X36:AA36"/>
    <mergeCell ref="U35:W35"/>
    <mergeCell ref="X35:AA35"/>
    <mergeCell ref="AB35:AE35"/>
    <mergeCell ref="AF35:AH35"/>
    <mergeCell ref="AI35:AL35"/>
    <mergeCell ref="AM35:AO35"/>
    <mergeCell ref="AM34:AO34"/>
    <mergeCell ref="BO34:BR35"/>
    <mergeCell ref="BS34:BV34"/>
    <mergeCell ref="BW34:BZ34"/>
    <mergeCell ref="CA34:CD34"/>
    <mergeCell ref="B35:E35"/>
    <mergeCell ref="F35:I35"/>
    <mergeCell ref="J35:M35"/>
    <mergeCell ref="N35:P35"/>
    <mergeCell ref="Q35:T35"/>
    <mergeCell ref="X33:AA34"/>
    <mergeCell ref="AB33:AH33"/>
    <mergeCell ref="AI33:AO33"/>
    <mergeCell ref="J34:M34"/>
    <mergeCell ref="N34:P34"/>
    <mergeCell ref="Q34:T34"/>
    <mergeCell ref="U34:W34"/>
    <mergeCell ref="AB34:AE34"/>
    <mergeCell ref="AF34:AH34"/>
    <mergeCell ref="AI34:AL34"/>
    <mergeCell ref="CA31:CD31"/>
    <mergeCell ref="B32:E34"/>
    <mergeCell ref="F32:W32"/>
    <mergeCell ref="X32:AO32"/>
    <mergeCell ref="BS32:BV32"/>
    <mergeCell ref="BW32:BZ32"/>
    <mergeCell ref="CA32:CD32"/>
    <mergeCell ref="F33:I34"/>
    <mergeCell ref="J33:P33"/>
    <mergeCell ref="Q33:W33"/>
    <mergeCell ref="B31:W31"/>
    <mergeCell ref="AR31:AU31"/>
    <mergeCell ref="AV31:BL31"/>
    <mergeCell ref="BO31:BR32"/>
    <mergeCell ref="BS31:BV31"/>
    <mergeCell ref="BW31:BZ31"/>
    <mergeCell ref="BO28:BR29"/>
    <mergeCell ref="BS28:BV28"/>
    <mergeCell ref="BW28:BZ28"/>
    <mergeCell ref="CA28:CD28"/>
    <mergeCell ref="BS29:BV29"/>
    <mergeCell ref="BW29:BZ29"/>
    <mergeCell ref="CA29:CD29"/>
    <mergeCell ref="CA23:CD23"/>
    <mergeCell ref="BO25:BR26"/>
    <mergeCell ref="BS25:BV25"/>
    <mergeCell ref="BW25:BZ25"/>
    <mergeCell ref="CA25:CD25"/>
    <mergeCell ref="BS26:BV26"/>
    <mergeCell ref="BW26:BZ26"/>
    <mergeCell ref="CA26:CD26"/>
    <mergeCell ref="BO21:BR21"/>
    <mergeCell ref="BS21:BV21"/>
    <mergeCell ref="BW21:BZ21"/>
    <mergeCell ref="CA21:CD21"/>
    <mergeCell ref="BO22:BR23"/>
    <mergeCell ref="BS22:BV22"/>
    <mergeCell ref="BW22:BZ22"/>
    <mergeCell ref="CA22:CD22"/>
    <mergeCell ref="BS23:BV23"/>
    <mergeCell ref="BW23:BZ23"/>
    <mergeCell ref="BN18:BQ18"/>
    <mergeCell ref="BR18:BU18"/>
    <mergeCell ref="BV18:BY18"/>
    <mergeCell ref="BZ18:CC18"/>
    <mergeCell ref="CD18:CG18"/>
    <mergeCell ref="CH18:CK18"/>
    <mergeCell ref="BZ17:CC17"/>
    <mergeCell ref="CD17:CG17"/>
    <mergeCell ref="CH17:CK17"/>
    <mergeCell ref="B18:G18"/>
    <mergeCell ref="H18:M18"/>
    <mergeCell ref="N18:R18"/>
    <mergeCell ref="S18:W18"/>
    <mergeCell ref="X18:AB18"/>
    <mergeCell ref="AC18:AG18"/>
    <mergeCell ref="BJ18:BM18"/>
    <mergeCell ref="AW17:AZ17"/>
    <mergeCell ref="BA17:BD17"/>
    <mergeCell ref="BJ17:BM17"/>
    <mergeCell ref="BN17:BQ17"/>
    <mergeCell ref="BR17:BU17"/>
    <mergeCell ref="BV17:BY17"/>
    <mergeCell ref="BZ16:CC16"/>
    <mergeCell ref="CD16:CG16"/>
    <mergeCell ref="CH16:CK16"/>
    <mergeCell ref="B17:G17"/>
    <mergeCell ref="H17:M17"/>
    <mergeCell ref="N17:R17"/>
    <mergeCell ref="S17:W17"/>
    <mergeCell ref="X17:AB17"/>
    <mergeCell ref="AC17:AG17"/>
    <mergeCell ref="AS17:AV17"/>
    <mergeCell ref="AW16:AZ16"/>
    <mergeCell ref="BA16:BD16"/>
    <mergeCell ref="BJ16:BM16"/>
    <mergeCell ref="BN16:BQ16"/>
    <mergeCell ref="BR16:BU16"/>
    <mergeCell ref="BV16:BY16"/>
    <mergeCell ref="BZ15:CC15"/>
    <mergeCell ref="CD15:CG15"/>
    <mergeCell ref="CH15:CK15"/>
    <mergeCell ref="B16:G16"/>
    <mergeCell ref="H16:M16"/>
    <mergeCell ref="N16:R16"/>
    <mergeCell ref="S16:W16"/>
    <mergeCell ref="X16:AB16"/>
    <mergeCell ref="AC16:AG16"/>
    <mergeCell ref="AS16:AV16"/>
    <mergeCell ref="AW15:AZ15"/>
    <mergeCell ref="BA15:BD15"/>
    <mergeCell ref="BJ15:BM15"/>
    <mergeCell ref="BN15:BQ15"/>
    <mergeCell ref="BR15:BU15"/>
    <mergeCell ref="BV15:BY15"/>
    <mergeCell ref="BZ14:CC14"/>
    <mergeCell ref="CD14:CG14"/>
    <mergeCell ref="CH14:CK14"/>
    <mergeCell ref="B15:G15"/>
    <mergeCell ref="H15:M15"/>
    <mergeCell ref="N15:R15"/>
    <mergeCell ref="S15:W15"/>
    <mergeCell ref="X15:AB15"/>
    <mergeCell ref="AC15:AG15"/>
    <mergeCell ref="AS15:AV15"/>
    <mergeCell ref="AW14:AZ14"/>
    <mergeCell ref="BA14:BD14"/>
    <mergeCell ref="BJ14:BM14"/>
    <mergeCell ref="BN14:BQ14"/>
    <mergeCell ref="BR14:BU14"/>
    <mergeCell ref="BV14:BY14"/>
    <mergeCell ref="BZ13:CC13"/>
    <mergeCell ref="CD13:CG13"/>
    <mergeCell ref="CH13:CK13"/>
    <mergeCell ref="B14:G14"/>
    <mergeCell ref="H14:M14"/>
    <mergeCell ref="N14:R14"/>
    <mergeCell ref="S14:W14"/>
    <mergeCell ref="X14:AB14"/>
    <mergeCell ref="AC14:AG14"/>
    <mergeCell ref="AS14:AV14"/>
    <mergeCell ref="AW13:AZ13"/>
    <mergeCell ref="BA13:BD13"/>
    <mergeCell ref="BJ13:BM13"/>
    <mergeCell ref="BN13:BQ13"/>
    <mergeCell ref="BR13:BU13"/>
    <mergeCell ref="BV13:BY13"/>
    <mergeCell ref="BZ12:CC12"/>
    <mergeCell ref="CD12:CG12"/>
    <mergeCell ref="CH12:CK12"/>
    <mergeCell ref="B13:G13"/>
    <mergeCell ref="H13:M13"/>
    <mergeCell ref="N13:R13"/>
    <mergeCell ref="S13:W13"/>
    <mergeCell ref="X13:AB13"/>
    <mergeCell ref="AC13:AG13"/>
    <mergeCell ref="AS13:AV13"/>
    <mergeCell ref="AW12:AZ12"/>
    <mergeCell ref="BA12:BD12"/>
    <mergeCell ref="BJ12:BM12"/>
    <mergeCell ref="BN12:BQ12"/>
    <mergeCell ref="BR12:BU12"/>
    <mergeCell ref="BV12:BY12"/>
    <mergeCell ref="BZ11:CC11"/>
    <mergeCell ref="CD11:CG11"/>
    <mergeCell ref="CH11:CK11"/>
    <mergeCell ref="B12:G12"/>
    <mergeCell ref="H12:M12"/>
    <mergeCell ref="N12:R12"/>
    <mergeCell ref="S12:W12"/>
    <mergeCell ref="X12:AB12"/>
    <mergeCell ref="AC12:AG12"/>
    <mergeCell ref="AS12:AV12"/>
    <mergeCell ref="AW11:AZ11"/>
    <mergeCell ref="BA11:BD11"/>
    <mergeCell ref="BJ11:BM11"/>
    <mergeCell ref="BN11:BQ11"/>
    <mergeCell ref="BR11:BU11"/>
    <mergeCell ref="BV11:BY11"/>
    <mergeCell ref="BZ10:CC10"/>
    <mergeCell ref="CD10:CG10"/>
    <mergeCell ref="CH10:CK10"/>
    <mergeCell ref="B11:G11"/>
    <mergeCell ref="H11:M11"/>
    <mergeCell ref="N11:R11"/>
    <mergeCell ref="S11:W11"/>
    <mergeCell ref="X11:AB11"/>
    <mergeCell ref="AC11:AG11"/>
    <mergeCell ref="AS11:AV11"/>
    <mergeCell ref="AW10:AZ10"/>
    <mergeCell ref="BA10:BD10"/>
    <mergeCell ref="BJ10:BM10"/>
    <mergeCell ref="BN10:BQ10"/>
    <mergeCell ref="BR10:BU10"/>
    <mergeCell ref="BV10:BY10"/>
    <mergeCell ref="BZ9:CC9"/>
    <mergeCell ref="CD9:CG9"/>
    <mergeCell ref="CH9:CK9"/>
    <mergeCell ref="B10:G10"/>
    <mergeCell ref="H10:M10"/>
    <mergeCell ref="N10:R10"/>
    <mergeCell ref="S10:W10"/>
    <mergeCell ref="X10:AB10"/>
    <mergeCell ref="AC10:AG10"/>
    <mergeCell ref="AS10:AV10"/>
    <mergeCell ref="AW9:AZ9"/>
    <mergeCell ref="BA9:BD9"/>
    <mergeCell ref="BJ9:BM9"/>
    <mergeCell ref="BN9:BQ9"/>
    <mergeCell ref="BR9:BU9"/>
    <mergeCell ref="BV9:BY9"/>
    <mergeCell ref="BZ8:CC8"/>
    <mergeCell ref="CD8:CG8"/>
    <mergeCell ref="CH8:CK8"/>
    <mergeCell ref="B9:G9"/>
    <mergeCell ref="H9:M9"/>
    <mergeCell ref="N9:R9"/>
    <mergeCell ref="S9:W9"/>
    <mergeCell ref="X9:AB9"/>
    <mergeCell ref="AC9:AG9"/>
    <mergeCell ref="AS9:AV9"/>
    <mergeCell ref="AW8:AZ8"/>
    <mergeCell ref="BA8:BD8"/>
    <mergeCell ref="BJ8:BM8"/>
    <mergeCell ref="BN8:BQ8"/>
    <mergeCell ref="BR8:BU8"/>
    <mergeCell ref="BV8:BY8"/>
    <mergeCell ref="BZ7:CC7"/>
    <mergeCell ref="CD7:CG7"/>
    <mergeCell ref="CH7:CK7"/>
    <mergeCell ref="B8:G8"/>
    <mergeCell ref="H8:M8"/>
    <mergeCell ref="N8:R8"/>
    <mergeCell ref="S8:W8"/>
    <mergeCell ref="X8:AB8"/>
    <mergeCell ref="AC8:AG8"/>
    <mergeCell ref="AS8:AV8"/>
    <mergeCell ref="AW7:AZ7"/>
    <mergeCell ref="BA7:BD7"/>
    <mergeCell ref="BJ7:BM7"/>
    <mergeCell ref="BN7:BQ7"/>
    <mergeCell ref="BR7:BU7"/>
    <mergeCell ref="BV7:BY7"/>
    <mergeCell ref="BZ6:CC6"/>
    <mergeCell ref="CD6:CG6"/>
    <mergeCell ref="CH6:CK6"/>
    <mergeCell ref="B7:G7"/>
    <mergeCell ref="H7:M7"/>
    <mergeCell ref="N7:R7"/>
    <mergeCell ref="S7:W7"/>
    <mergeCell ref="X7:AB7"/>
    <mergeCell ref="AC7:AG7"/>
    <mergeCell ref="AS7:AV7"/>
    <mergeCell ref="BZ5:CK5"/>
    <mergeCell ref="N6:R6"/>
    <mergeCell ref="S6:W6"/>
    <mergeCell ref="X6:AB6"/>
    <mergeCell ref="AC6:AG6"/>
    <mergeCell ref="AS6:AV6"/>
    <mergeCell ref="AW6:AZ6"/>
    <mergeCell ref="BA6:BD6"/>
    <mergeCell ref="BJ6:BM6"/>
    <mergeCell ref="BN6:BQ6"/>
    <mergeCell ref="B4:W4"/>
    <mergeCell ref="B5:G6"/>
    <mergeCell ref="H5:M6"/>
    <mergeCell ref="N5:W5"/>
    <mergeCell ref="X5:AG5"/>
    <mergeCell ref="BN5:BY5"/>
    <mergeCell ref="BR6:BU6"/>
    <mergeCell ref="BV6:BY6"/>
    <mergeCell ref="A2:T2"/>
    <mergeCell ref="AS2:AV2"/>
    <mergeCell ref="AW2:BE2"/>
    <mergeCell ref="BF2:BV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15941-62F5-44D1-AF5A-495FF466ACB5}">
  <sheetPr codeName="Sheet1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96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1905</v>
      </c>
      <c r="J6" s="28"/>
      <c r="K6" s="28"/>
      <c r="L6" s="28"/>
      <c r="M6" s="28"/>
      <c r="N6" s="28">
        <f>SUM(BR6,CB6)</f>
        <v>567</v>
      </c>
      <c r="O6" s="28"/>
      <c r="P6" s="28"/>
      <c r="Q6" s="28"/>
      <c r="R6" s="28"/>
      <c r="S6" s="29">
        <f t="shared" ref="S6:S13" si="0">IFERROR(N6/I6,0)</f>
        <v>0.29763779527559053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0.29763779527559053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1113</v>
      </c>
      <c r="BN6" s="37"/>
      <c r="BO6" s="37"/>
      <c r="BP6" s="37"/>
      <c r="BQ6" s="37"/>
      <c r="BR6" s="37">
        <v>366</v>
      </c>
      <c r="BS6" s="37"/>
      <c r="BT6" s="37"/>
      <c r="BU6" s="37"/>
      <c r="BV6" s="37"/>
      <c r="BW6" s="37">
        <v>792</v>
      </c>
      <c r="BX6" s="37"/>
      <c r="BY6" s="37"/>
      <c r="BZ6" s="37"/>
      <c r="CA6" s="37"/>
      <c r="CB6" s="37">
        <v>201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60003</v>
      </c>
      <c r="J7" s="39"/>
      <c r="K7" s="39"/>
      <c r="L7" s="39"/>
      <c r="M7" s="39"/>
      <c r="N7" s="39">
        <f>SUM(BR7:BV8,CB7:CF8)</f>
        <v>19486</v>
      </c>
      <c r="O7" s="39"/>
      <c r="P7" s="39"/>
      <c r="Q7" s="39"/>
      <c r="R7" s="39"/>
      <c r="S7" s="40">
        <f t="shared" si="0"/>
        <v>0.32475042914520941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0.32475042914520941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9836</v>
      </c>
      <c r="BN7" s="48"/>
      <c r="BO7" s="48"/>
      <c r="BP7" s="48"/>
      <c r="BQ7" s="48"/>
      <c r="BR7" s="48">
        <v>3143</v>
      </c>
      <c r="BS7" s="48"/>
      <c r="BT7" s="48"/>
      <c r="BU7" s="48"/>
      <c r="BV7" s="48"/>
      <c r="BW7" s="48">
        <v>10530</v>
      </c>
      <c r="BX7" s="48"/>
      <c r="BY7" s="48"/>
      <c r="BZ7" s="48"/>
      <c r="CA7" s="48"/>
      <c r="CB7" s="48">
        <v>3187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66774</v>
      </c>
      <c r="J8" s="39"/>
      <c r="K8" s="39"/>
      <c r="L8" s="39"/>
      <c r="M8" s="39"/>
      <c r="N8" s="39">
        <f>SUM(BR9:BV10,CB9:CF10)</f>
        <v>24132</v>
      </c>
      <c r="O8" s="39"/>
      <c r="P8" s="39"/>
      <c r="Q8" s="39"/>
      <c r="R8" s="39"/>
      <c r="S8" s="40">
        <f t="shared" si="0"/>
        <v>0.361398148980142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0.361398148980142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19719</v>
      </c>
      <c r="BN8" s="48"/>
      <c r="BO8" s="48"/>
      <c r="BP8" s="48"/>
      <c r="BQ8" s="48"/>
      <c r="BR8" s="48">
        <v>6824</v>
      </c>
      <c r="BS8" s="48"/>
      <c r="BT8" s="48"/>
      <c r="BU8" s="48"/>
      <c r="BV8" s="48"/>
      <c r="BW8" s="48">
        <v>19918</v>
      </c>
      <c r="BX8" s="48"/>
      <c r="BY8" s="48"/>
      <c r="BZ8" s="48"/>
      <c r="CA8" s="48"/>
      <c r="CB8" s="48">
        <v>6332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62436</v>
      </c>
      <c r="J9" s="39"/>
      <c r="K9" s="39"/>
      <c r="L9" s="39"/>
      <c r="M9" s="39"/>
      <c r="N9" s="39">
        <f>SUM(BR11:BV12,CB11:CF12)</f>
        <v>23189</v>
      </c>
      <c r="O9" s="39"/>
      <c r="P9" s="39"/>
      <c r="Q9" s="39"/>
      <c r="R9" s="39"/>
      <c r="S9" s="40">
        <f t="shared" si="0"/>
        <v>0.37140431802165419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0.37140431802165419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19065</v>
      </c>
      <c r="BN9" s="48"/>
      <c r="BO9" s="48"/>
      <c r="BP9" s="48"/>
      <c r="BQ9" s="48"/>
      <c r="BR9" s="48">
        <v>7127</v>
      </c>
      <c r="BS9" s="48"/>
      <c r="BT9" s="48"/>
      <c r="BU9" s="48"/>
      <c r="BV9" s="48"/>
      <c r="BW9" s="48">
        <v>16446</v>
      </c>
      <c r="BX9" s="48"/>
      <c r="BY9" s="48"/>
      <c r="BZ9" s="48"/>
      <c r="CA9" s="48"/>
      <c r="CB9" s="48">
        <v>5438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60688</v>
      </c>
      <c r="J10" s="39"/>
      <c r="K10" s="39"/>
      <c r="L10" s="39"/>
      <c r="M10" s="39"/>
      <c r="N10" s="39">
        <f>SUM(BR13:BV14,CB13:CF14)</f>
        <v>24416</v>
      </c>
      <c r="O10" s="39"/>
      <c r="P10" s="39"/>
      <c r="Q10" s="39"/>
      <c r="R10" s="39"/>
      <c r="S10" s="40">
        <f t="shared" si="0"/>
        <v>0.40232006327445297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0.40232006327445297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17602</v>
      </c>
      <c r="BN10" s="48"/>
      <c r="BO10" s="48"/>
      <c r="BP10" s="48"/>
      <c r="BQ10" s="48"/>
      <c r="BR10" s="48">
        <v>6880</v>
      </c>
      <c r="BS10" s="48"/>
      <c r="BT10" s="48"/>
      <c r="BU10" s="48"/>
      <c r="BV10" s="48"/>
      <c r="BW10" s="48">
        <v>13661</v>
      </c>
      <c r="BX10" s="48"/>
      <c r="BY10" s="48"/>
      <c r="BZ10" s="48"/>
      <c r="CA10" s="48"/>
      <c r="CB10" s="48">
        <v>4687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31660</v>
      </c>
      <c r="J11" s="39"/>
      <c r="K11" s="39"/>
      <c r="L11" s="39"/>
      <c r="M11" s="39"/>
      <c r="N11" s="39">
        <f>SUM(BR15:BV16,CB15:CF16)</f>
        <v>12052</v>
      </c>
      <c r="O11" s="39"/>
      <c r="P11" s="39"/>
      <c r="Q11" s="39"/>
      <c r="R11" s="39"/>
      <c r="S11" s="40">
        <f t="shared" si="0"/>
        <v>0.38066961465571697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0.38066961465571697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16880</v>
      </c>
      <c r="BN11" s="48"/>
      <c r="BO11" s="48"/>
      <c r="BP11" s="48"/>
      <c r="BQ11" s="48"/>
      <c r="BR11" s="48">
        <v>6626</v>
      </c>
      <c r="BS11" s="48"/>
      <c r="BT11" s="48"/>
      <c r="BU11" s="48"/>
      <c r="BV11" s="48"/>
      <c r="BW11" s="48">
        <v>13089</v>
      </c>
      <c r="BX11" s="48"/>
      <c r="BY11" s="48"/>
      <c r="BZ11" s="48"/>
      <c r="CA11" s="48"/>
      <c r="CB11" s="48">
        <v>4378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7664</v>
      </c>
      <c r="J12" s="50"/>
      <c r="K12" s="50"/>
      <c r="L12" s="50"/>
      <c r="M12" s="50"/>
      <c r="N12" s="50">
        <f>SUM(BR17,CB17)</f>
        <v>2578</v>
      </c>
      <c r="O12" s="50"/>
      <c r="P12" s="50"/>
      <c r="Q12" s="50"/>
      <c r="R12" s="50"/>
      <c r="S12" s="51">
        <f t="shared" si="0"/>
        <v>0.3363778705636743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0.3363778705636743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18785</v>
      </c>
      <c r="BN12" s="48"/>
      <c r="BO12" s="48"/>
      <c r="BP12" s="48"/>
      <c r="BQ12" s="48"/>
      <c r="BR12" s="48">
        <v>7578</v>
      </c>
      <c r="BS12" s="48"/>
      <c r="BT12" s="48"/>
      <c r="BU12" s="48"/>
      <c r="BV12" s="48"/>
      <c r="BW12" s="48">
        <v>13682</v>
      </c>
      <c r="BX12" s="48"/>
      <c r="BY12" s="48"/>
      <c r="BZ12" s="48"/>
      <c r="CA12" s="48"/>
      <c r="CB12" s="48">
        <v>4607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291130</v>
      </c>
      <c r="J13" s="58"/>
      <c r="K13" s="58"/>
      <c r="L13" s="58"/>
      <c r="M13" s="58"/>
      <c r="N13" s="58">
        <f>SUM(N6:N12)</f>
        <v>106420</v>
      </c>
      <c r="O13" s="58"/>
      <c r="P13" s="58"/>
      <c r="Q13" s="58"/>
      <c r="R13" s="58"/>
      <c r="S13" s="59">
        <f t="shared" si="0"/>
        <v>0.36554116717617557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0.36554116717617557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19162</v>
      </c>
      <c r="BN13" s="48"/>
      <c r="BO13" s="48"/>
      <c r="BP13" s="48"/>
      <c r="BQ13" s="48"/>
      <c r="BR13" s="48">
        <v>8149</v>
      </c>
      <c r="BS13" s="48"/>
      <c r="BT13" s="48"/>
      <c r="BU13" s="48"/>
      <c r="BV13" s="48"/>
      <c r="BW13" s="48">
        <v>14052</v>
      </c>
      <c r="BX13" s="48"/>
      <c r="BY13" s="48"/>
      <c r="BZ13" s="48"/>
      <c r="CA13" s="48"/>
      <c r="CB13" s="48">
        <v>5122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16470</v>
      </c>
      <c r="BN14" s="48"/>
      <c r="BO14" s="48"/>
      <c r="BP14" s="48"/>
      <c r="BQ14" s="48"/>
      <c r="BR14" s="48">
        <v>7094</v>
      </c>
      <c r="BS14" s="48"/>
      <c r="BT14" s="48"/>
      <c r="BU14" s="48"/>
      <c r="BV14" s="48"/>
      <c r="BW14" s="48">
        <v>11004</v>
      </c>
      <c r="BX14" s="48"/>
      <c r="BY14" s="48"/>
      <c r="BZ14" s="48"/>
      <c r="CA14" s="48"/>
      <c r="CB14" s="48">
        <v>4051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13584</v>
      </c>
      <c r="BN15" s="48"/>
      <c r="BO15" s="48"/>
      <c r="BP15" s="48"/>
      <c r="BQ15" s="48"/>
      <c r="BR15" s="48">
        <v>5292</v>
      </c>
      <c r="BS15" s="48"/>
      <c r="BT15" s="48"/>
      <c r="BU15" s="48"/>
      <c r="BV15" s="48"/>
      <c r="BW15" s="48">
        <v>7011</v>
      </c>
      <c r="BX15" s="48"/>
      <c r="BY15" s="48"/>
      <c r="BZ15" s="48"/>
      <c r="CA15" s="48"/>
      <c r="CB15" s="48">
        <v>2599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7677</v>
      </c>
      <c r="BN16" s="48"/>
      <c r="BO16" s="48"/>
      <c r="BP16" s="48"/>
      <c r="BQ16" s="48"/>
      <c r="BR16" s="48">
        <v>2902</v>
      </c>
      <c r="BS16" s="48"/>
      <c r="BT16" s="48"/>
      <c r="BU16" s="48"/>
      <c r="BV16" s="48"/>
      <c r="BW16" s="48">
        <v>3388</v>
      </c>
      <c r="BX16" s="48"/>
      <c r="BY16" s="48"/>
      <c r="BZ16" s="48"/>
      <c r="CA16" s="48"/>
      <c r="CB16" s="48">
        <v>1259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5550</v>
      </c>
      <c r="BN17" s="67"/>
      <c r="BO17" s="67"/>
      <c r="BP17" s="67"/>
      <c r="BQ17" s="67"/>
      <c r="BR17" s="67">
        <v>1868</v>
      </c>
      <c r="BS17" s="67"/>
      <c r="BT17" s="67"/>
      <c r="BU17" s="67"/>
      <c r="BV17" s="67"/>
      <c r="BW17" s="67">
        <v>2114</v>
      </c>
      <c r="BX17" s="67"/>
      <c r="BY17" s="67"/>
      <c r="BZ17" s="67"/>
      <c r="CA17" s="67"/>
      <c r="CB17" s="67">
        <v>710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97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判定B以上（治療中含む）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1113</v>
      </c>
      <c r="G54" s="28"/>
      <c r="H54" s="28"/>
      <c r="I54" s="28"/>
      <c r="J54" s="28">
        <f>BR6</f>
        <v>366</v>
      </c>
      <c r="K54" s="28"/>
      <c r="L54" s="28"/>
      <c r="M54" s="28"/>
      <c r="N54" s="90">
        <f t="shared" ref="N54:N61" si="2">IFERROR(J54/F54,0)</f>
        <v>0.32884097035040433</v>
      </c>
      <c r="O54" s="91"/>
      <c r="P54" s="91"/>
      <c r="Q54" s="92"/>
      <c r="R54" s="28">
        <f>BW6</f>
        <v>792</v>
      </c>
      <c r="S54" s="28"/>
      <c r="T54" s="28"/>
      <c r="U54" s="28"/>
      <c r="V54" s="28">
        <f>CB6</f>
        <v>201</v>
      </c>
      <c r="W54" s="28"/>
      <c r="X54" s="28"/>
      <c r="Y54" s="28"/>
      <c r="Z54" s="90">
        <f t="shared" ref="Z54:Z61" si="3">IFERROR(V54/R54,0)</f>
        <v>0.25378787878787878</v>
      </c>
      <c r="AA54" s="91"/>
      <c r="AB54" s="91"/>
      <c r="AC54" s="92"/>
      <c r="AD54" s="28">
        <f t="shared" ref="AD54:AD60" si="4">F54+R54</f>
        <v>1905</v>
      </c>
      <c r="AE54" s="28"/>
      <c r="AF54" s="28"/>
      <c r="AG54" s="28"/>
      <c r="AH54" s="28">
        <f t="shared" ref="AH54:AH60" si="5">J54+V54</f>
        <v>567</v>
      </c>
      <c r="AI54" s="28"/>
      <c r="AJ54" s="28"/>
      <c r="AK54" s="28"/>
      <c r="AL54" s="90">
        <f t="shared" ref="AL54:AL61" si="6">IFERROR(AH54/AD54,0)</f>
        <v>0.29763779527559053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0.32884097035040433</v>
      </c>
      <c r="AX54" s="33"/>
      <c r="AY54" s="33"/>
      <c r="AZ54" s="33"/>
      <c r="BA54" s="34"/>
      <c r="BB54" s="32">
        <f t="shared" ref="BB54:BB61" si="8">Z54</f>
        <v>0.25378787878787878</v>
      </c>
      <c r="BC54" s="33"/>
      <c r="BD54" s="33"/>
      <c r="BE54" s="33"/>
      <c r="BF54" s="34"/>
      <c r="BG54" s="32">
        <f t="shared" ref="BG54:BG61" si="9">AL54</f>
        <v>0.29763779527559053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29555</v>
      </c>
      <c r="G55" s="39"/>
      <c r="H55" s="39"/>
      <c r="I55" s="39"/>
      <c r="J55" s="39">
        <f>SUM(BR7:BV8)</f>
        <v>9967</v>
      </c>
      <c r="K55" s="39"/>
      <c r="L55" s="39"/>
      <c r="M55" s="39"/>
      <c r="N55" s="96">
        <f t="shared" si="2"/>
        <v>0.33723566232447977</v>
      </c>
      <c r="O55" s="97"/>
      <c r="P55" s="97"/>
      <c r="Q55" s="98"/>
      <c r="R55" s="39">
        <f>SUM(BW7:CA8)</f>
        <v>30448</v>
      </c>
      <c r="S55" s="39"/>
      <c r="T55" s="39"/>
      <c r="U55" s="39"/>
      <c r="V55" s="39">
        <f>SUM(CB7:CF8)</f>
        <v>9519</v>
      </c>
      <c r="W55" s="39"/>
      <c r="X55" s="39"/>
      <c r="Y55" s="39"/>
      <c r="Z55" s="96">
        <f t="shared" si="3"/>
        <v>0.31263137151865478</v>
      </c>
      <c r="AA55" s="97"/>
      <c r="AB55" s="97"/>
      <c r="AC55" s="98"/>
      <c r="AD55" s="39">
        <f t="shared" si="4"/>
        <v>60003</v>
      </c>
      <c r="AE55" s="39"/>
      <c r="AF55" s="39"/>
      <c r="AG55" s="39"/>
      <c r="AH55" s="39">
        <f t="shared" si="5"/>
        <v>19486</v>
      </c>
      <c r="AI55" s="39"/>
      <c r="AJ55" s="39"/>
      <c r="AK55" s="39"/>
      <c r="AL55" s="96">
        <f t="shared" si="6"/>
        <v>0.32475042914520941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0.33723566232447977</v>
      </c>
      <c r="AX55" s="44"/>
      <c r="AY55" s="44"/>
      <c r="AZ55" s="44"/>
      <c r="BA55" s="45"/>
      <c r="BB55" s="43">
        <f t="shared" si="8"/>
        <v>0.31263137151865478</v>
      </c>
      <c r="BC55" s="44"/>
      <c r="BD55" s="44"/>
      <c r="BE55" s="44"/>
      <c r="BF55" s="45"/>
      <c r="BG55" s="43">
        <f t="shared" si="9"/>
        <v>0.32475042914520941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36667</v>
      </c>
      <c r="G56" s="39"/>
      <c r="H56" s="39"/>
      <c r="I56" s="39"/>
      <c r="J56" s="39">
        <f>SUM(BR9:BV10)</f>
        <v>14007</v>
      </c>
      <c r="K56" s="39"/>
      <c r="L56" s="39"/>
      <c r="M56" s="39"/>
      <c r="N56" s="96">
        <f t="shared" si="2"/>
        <v>0.38200561813074424</v>
      </c>
      <c r="O56" s="97"/>
      <c r="P56" s="97"/>
      <c r="Q56" s="98"/>
      <c r="R56" s="39">
        <f>SUM(BW9:CA10)</f>
        <v>30107</v>
      </c>
      <c r="S56" s="39"/>
      <c r="T56" s="39"/>
      <c r="U56" s="39"/>
      <c r="V56" s="39">
        <f>SUM(CB9:CF10)</f>
        <v>10125</v>
      </c>
      <c r="W56" s="39"/>
      <c r="X56" s="39"/>
      <c r="Y56" s="39"/>
      <c r="Z56" s="96">
        <f t="shared" si="3"/>
        <v>0.33630052811638489</v>
      </c>
      <c r="AA56" s="97"/>
      <c r="AB56" s="97"/>
      <c r="AC56" s="98"/>
      <c r="AD56" s="39">
        <f t="shared" si="4"/>
        <v>66774</v>
      </c>
      <c r="AE56" s="39"/>
      <c r="AF56" s="39"/>
      <c r="AG56" s="39"/>
      <c r="AH56" s="39">
        <f t="shared" si="5"/>
        <v>24132</v>
      </c>
      <c r="AI56" s="39"/>
      <c r="AJ56" s="39"/>
      <c r="AK56" s="39"/>
      <c r="AL56" s="96">
        <f t="shared" si="6"/>
        <v>0.361398148980142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0.38200561813074424</v>
      </c>
      <c r="AX56" s="44"/>
      <c r="AY56" s="44"/>
      <c r="AZ56" s="44"/>
      <c r="BA56" s="45"/>
      <c r="BB56" s="43">
        <f t="shared" si="8"/>
        <v>0.33630052811638489</v>
      </c>
      <c r="BC56" s="44"/>
      <c r="BD56" s="44"/>
      <c r="BE56" s="44"/>
      <c r="BF56" s="45"/>
      <c r="BG56" s="43">
        <f t="shared" si="9"/>
        <v>0.361398148980142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35665</v>
      </c>
      <c r="G57" s="39"/>
      <c r="H57" s="39"/>
      <c r="I57" s="39"/>
      <c r="J57" s="39">
        <f>SUM(BR11:BV12)</f>
        <v>14204</v>
      </c>
      <c r="K57" s="39"/>
      <c r="L57" s="39"/>
      <c r="M57" s="39"/>
      <c r="N57" s="96">
        <f t="shared" si="2"/>
        <v>0.39826160100939295</v>
      </c>
      <c r="O57" s="97"/>
      <c r="P57" s="97"/>
      <c r="Q57" s="98"/>
      <c r="R57" s="39">
        <f>SUM(BW11:CA12)</f>
        <v>26771</v>
      </c>
      <c r="S57" s="39"/>
      <c r="T57" s="39"/>
      <c r="U57" s="39"/>
      <c r="V57" s="39">
        <f>SUM(CB11:CF12)</f>
        <v>8985</v>
      </c>
      <c r="W57" s="39"/>
      <c r="X57" s="39"/>
      <c r="Y57" s="39"/>
      <c r="Z57" s="96">
        <f t="shared" si="3"/>
        <v>0.33562436965372977</v>
      </c>
      <c r="AA57" s="97"/>
      <c r="AB57" s="97"/>
      <c r="AC57" s="98"/>
      <c r="AD57" s="39">
        <f t="shared" si="4"/>
        <v>62436</v>
      </c>
      <c r="AE57" s="39"/>
      <c r="AF57" s="39"/>
      <c r="AG57" s="39"/>
      <c r="AH57" s="39">
        <f t="shared" si="5"/>
        <v>23189</v>
      </c>
      <c r="AI57" s="39"/>
      <c r="AJ57" s="39"/>
      <c r="AK57" s="39"/>
      <c r="AL57" s="96">
        <f t="shared" si="6"/>
        <v>0.37140431802165419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0.39826160100939295</v>
      </c>
      <c r="AX57" s="44"/>
      <c r="AY57" s="44"/>
      <c r="AZ57" s="44"/>
      <c r="BA57" s="45"/>
      <c r="BB57" s="43">
        <f t="shared" si="8"/>
        <v>0.33562436965372977</v>
      </c>
      <c r="BC57" s="44"/>
      <c r="BD57" s="44"/>
      <c r="BE57" s="44"/>
      <c r="BF57" s="45"/>
      <c r="BG57" s="43">
        <f t="shared" si="9"/>
        <v>0.37140431802165419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35632</v>
      </c>
      <c r="G58" s="39"/>
      <c r="H58" s="39"/>
      <c r="I58" s="39"/>
      <c r="J58" s="39">
        <f>SUM(BR13:BV14)</f>
        <v>15243</v>
      </c>
      <c r="K58" s="39"/>
      <c r="L58" s="39"/>
      <c r="M58" s="39"/>
      <c r="N58" s="96">
        <f t="shared" si="2"/>
        <v>0.42778962730130221</v>
      </c>
      <c r="O58" s="97"/>
      <c r="P58" s="97"/>
      <c r="Q58" s="98"/>
      <c r="R58" s="39">
        <f>SUM(BW13:CA14)</f>
        <v>25056</v>
      </c>
      <c r="S58" s="39"/>
      <c r="T58" s="39"/>
      <c r="U58" s="39"/>
      <c r="V58" s="39">
        <f>SUM(CB13:CF14)</f>
        <v>9173</v>
      </c>
      <c r="W58" s="39"/>
      <c r="X58" s="39"/>
      <c r="Y58" s="39"/>
      <c r="Z58" s="96">
        <f t="shared" si="3"/>
        <v>0.36609993614303959</v>
      </c>
      <c r="AA58" s="97"/>
      <c r="AB58" s="97"/>
      <c r="AC58" s="98"/>
      <c r="AD58" s="39">
        <f t="shared" si="4"/>
        <v>60688</v>
      </c>
      <c r="AE58" s="39"/>
      <c r="AF58" s="39"/>
      <c r="AG58" s="39"/>
      <c r="AH58" s="39">
        <f t="shared" si="5"/>
        <v>24416</v>
      </c>
      <c r="AI58" s="39"/>
      <c r="AJ58" s="39"/>
      <c r="AK58" s="39"/>
      <c r="AL58" s="96">
        <f t="shared" si="6"/>
        <v>0.40232006327445297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0.42778962730130221</v>
      </c>
      <c r="AX58" s="44"/>
      <c r="AY58" s="44"/>
      <c r="AZ58" s="44"/>
      <c r="BA58" s="45"/>
      <c r="BB58" s="43">
        <f t="shared" si="8"/>
        <v>0.36609993614303959</v>
      </c>
      <c r="BC58" s="44"/>
      <c r="BD58" s="44"/>
      <c r="BE58" s="44"/>
      <c r="BF58" s="45"/>
      <c r="BG58" s="43">
        <f t="shared" si="9"/>
        <v>0.40232006327445297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21261</v>
      </c>
      <c r="G59" s="39"/>
      <c r="H59" s="39"/>
      <c r="I59" s="39"/>
      <c r="J59" s="39">
        <f>SUM(BR15:BV16)</f>
        <v>8194</v>
      </c>
      <c r="K59" s="39"/>
      <c r="L59" s="39"/>
      <c r="M59" s="39"/>
      <c r="N59" s="96">
        <f t="shared" si="2"/>
        <v>0.38540049856544845</v>
      </c>
      <c r="O59" s="97"/>
      <c r="P59" s="97"/>
      <c r="Q59" s="98"/>
      <c r="R59" s="39">
        <f>SUM(BW15:CA16)</f>
        <v>10399</v>
      </c>
      <c r="S59" s="39"/>
      <c r="T59" s="39"/>
      <c r="U59" s="39"/>
      <c r="V59" s="39">
        <f>SUM(CB15:CF16)</f>
        <v>3858</v>
      </c>
      <c r="W59" s="39"/>
      <c r="X59" s="39"/>
      <c r="Y59" s="39"/>
      <c r="Z59" s="96">
        <f t="shared" si="3"/>
        <v>0.37099721127031443</v>
      </c>
      <c r="AA59" s="97"/>
      <c r="AB59" s="97"/>
      <c r="AC59" s="98"/>
      <c r="AD59" s="39">
        <f t="shared" si="4"/>
        <v>31660</v>
      </c>
      <c r="AE59" s="39"/>
      <c r="AF59" s="39"/>
      <c r="AG59" s="39"/>
      <c r="AH59" s="39">
        <f t="shared" si="5"/>
        <v>12052</v>
      </c>
      <c r="AI59" s="39"/>
      <c r="AJ59" s="39"/>
      <c r="AK59" s="39"/>
      <c r="AL59" s="96">
        <f t="shared" si="6"/>
        <v>0.38066961465571697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0.38540049856544845</v>
      </c>
      <c r="AX59" s="44"/>
      <c r="AY59" s="44"/>
      <c r="AZ59" s="44"/>
      <c r="BA59" s="45"/>
      <c r="BB59" s="43">
        <f t="shared" si="8"/>
        <v>0.37099721127031443</v>
      </c>
      <c r="BC59" s="44"/>
      <c r="BD59" s="44"/>
      <c r="BE59" s="44"/>
      <c r="BF59" s="45"/>
      <c r="BG59" s="43">
        <f t="shared" si="9"/>
        <v>0.38066961465571697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5550</v>
      </c>
      <c r="G60" s="50"/>
      <c r="H60" s="50"/>
      <c r="I60" s="50"/>
      <c r="J60" s="50">
        <f>BR17</f>
        <v>1868</v>
      </c>
      <c r="K60" s="50"/>
      <c r="L60" s="50"/>
      <c r="M60" s="50"/>
      <c r="N60" s="102">
        <f t="shared" si="2"/>
        <v>0.33657657657657658</v>
      </c>
      <c r="O60" s="103"/>
      <c r="P60" s="103"/>
      <c r="Q60" s="104"/>
      <c r="R60" s="50">
        <f>BW17</f>
        <v>2114</v>
      </c>
      <c r="S60" s="50"/>
      <c r="T60" s="50"/>
      <c r="U60" s="50"/>
      <c r="V60" s="50">
        <f>CB17</f>
        <v>710</v>
      </c>
      <c r="W60" s="50"/>
      <c r="X60" s="50"/>
      <c r="Y60" s="50"/>
      <c r="Z60" s="102">
        <f t="shared" si="3"/>
        <v>0.3358561967833491</v>
      </c>
      <c r="AA60" s="103"/>
      <c r="AB60" s="103"/>
      <c r="AC60" s="104"/>
      <c r="AD60" s="50">
        <f t="shared" si="4"/>
        <v>7664</v>
      </c>
      <c r="AE60" s="50"/>
      <c r="AF60" s="50"/>
      <c r="AG60" s="50"/>
      <c r="AH60" s="50">
        <f t="shared" si="5"/>
        <v>2578</v>
      </c>
      <c r="AI60" s="50"/>
      <c r="AJ60" s="50"/>
      <c r="AK60" s="50"/>
      <c r="AL60" s="102">
        <f t="shared" si="6"/>
        <v>0.3363778705636743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0.33657657657657658</v>
      </c>
      <c r="AX60" s="55"/>
      <c r="AY60" s="55"/>
      <c r="AZ60" s="55"/>
      <c r="BA60" s="56"/>
      <c r="BB60" s="54">
        <f t="shared" si="8"/>
        <v>0.3358561967833491</v>
      </c>
      <c r="BC60" s="55"/>
      <c r="BD60" s="55"/>
      <c r="BE60" s="55"/>
      <c r="BF60" s="56"/>
      <c r="BG60" s="54">
        <f t="shared" si="9"/>
        <v>0.3363778705636743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165443</v>
      </c>
      <c r="G61" s="58"/>
      <c r="H61" s="58"/>
      <c r="I61" s="58"/>
      <c r="J61" s="58">
        <f>SUM(J54:M60)</f>
        <v>63849</v>
      </c>
      <c r="K61" s="58"/>
      <c r="L61" s="58"/>
      <c r="M61" s="58"/>
      <c r="N61" s="62">
        <f t="shared" si="2"/>
        <v>0.38592747955489204</v>
      </c>
      <c r="O61" s="63"/>
      <c r="P61" s="63"/>
      <c r="Q61" s="64"/>
      <c r="R61" s="58">
        <f>SUM(R54:U60)</f>
        <v>125687</v>
      </c>
      <c r="S61" s="58"/>
      <c r="T61" s="58"/>
      <c r="U61" s="58"/>
      <c r="V61" s="58">
        <f>SUM(V54:Y60)</f>
        <v>42571</v>
      </c>
      <c r="W61" s="58"/>
      <c r="X61" s="58"/>
      <c r="Y61" s="58"/>
      <c r="Z61" s="62">
        <f t="shared" si="3"/>
        <v>0.33870646924502934</v>
      </c>
      <c r="AA61" s="63"/>
      <c r="AB61" s="63"/>
      <c r="AC61" s="64"/>
      <c r="AD61" s="58">
        <f>SUM(AD54:AG60)</f>
        <v>291130</v>
      </c>
      <c r="AE61" s="58"/>
      <c r="AF61" s="58"/>
      <c r="AG61" s="58"/>
      <c r="AH61" s="58">
        <f>SUM(AH54:AK60)</f>
        <v>106420</v>
      </c>
      <c r="AI61" s="58"/>
      <c r="AJ61" s="58"/>
      <c r="AK61" s="58"/>
      <c r="AL61" s="62">
        <f t="shared" si="6"/>
        <v>0.36554116717617557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0.38592747955489204</v>
      </c>
      <c r="AX61" s="63"/>
      <c r="AY61" s="63"/>
      <c r="AZ61" s="63"/>
      <c r="BA61" s="64"/>
      <c r="BB61" s="62">
        <f t="shared" si="8"/>
        <v>0.33870646924502934</v>
      </c>
      <c r="BC61" s="63"/>
      <c r="BD61" s="63"/>
      <c r="BE61" s="63"/>
      <c r="BF61" s="64"/>
      <c r="BG61" s="62">
        <f t="shared" si="9"/>
        <v>0.36554116717617557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判定B以上（治療中含む）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45FEB-AE7E-47B7-8649-0AB681EDFF10}">
  <sheetPr codeName="Sheet2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99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771</v>
      </c>
      <c r="J6" s="28"/>
      <c r="K6" s="28"/>
      <c r="L6" s="28"/>
      <c r="M6" s="28"/>
      <c r="N6" s="28">
        <f>SUM(BR6,CB6)</f>
        <v>82</v>
      </c>
      <c r="O6" s="28"/>
      <c r="P6" s="28"/>
      <c r="Q6" s="28"/>
      <c r="R6" s="28"/>
      <c r="S6" s="29">
        <f t="shared" ref="S6:S13" si="0">IFERROR(N6/I6,0)</f>
        <v>0.10635538261997406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0.10635538261997406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490</v>
      </c>
      <c r="BN6" s="37"/>
      <c r="BO6" s="37"/>
      <c r="BP6" s="37"/>
      <c r="BQ6" s="37"/>
      <c r="BR6" s="37">
        <v>75</v>
      </c>
      <c r="BS6" s="37"/>
      <c r="BT6" s="37"/>
      <c r="BU6" s="37"/>
      <c r="BV6" s="37"/>
      <c r="BW6" s="37">
        <v>281</v>
      </c>
      <c r="BX6" s="37"/>
      <c r="BY6" s="37"/>
      <c r="BZ6" s="37"/>
      <c r="CA6" s="37"/>
      <c r="CB6" s="37">
        <v>7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53980</v>
      </c>
      <c r="J7" s="39"/>
      <c r="K7" s="39"/>
      <c r="L7" s="39"/>
      <c r="M7" s="39"/>
      <c r="N7" s="39">
        <f>SUM(BR7:BV8,CB7:CF8)</f>
        <v>7600</v>
      </c>
      <c r="O7" s="39"/>
      <c r="P7" s="39"/>
      <c r="Q7" s="39"/>
      <c r="R7" s="39"/>
      <c r="S7" s="40">
        <f t="shared" si="0"/>
        <v>0.14079288625416822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0.14079288625416822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9126</v>
      </c>
      <c r="BN7" s="48"/>
      <c r="BO7" s="48"/>
      <c r="BP7" s="48"/>
      <c r="BQ7" s="48"/>
      <c r="BR7" s="48">
        <v>1610</v>
      </c>
      <c r="BS7" s="48"/>
      <c r="BT7" s="48"/>
      <c r="BU7" s="48"/>
      <c r="BV7" s="48"/>
      <c r="BW7" s="48">
        <v>9868</v>
      </c>
      <c r="BX7" s="48"/>
      <c r="BY7" s="48"/>
      <c r="BZ7" s="48"/>
      <c r="CA7" s="48"/>
      <c r="CB7" s="48">
        <v>267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60619</v>
      </c>
      <c r="J8" s="39"/>
      <c r="K8" s="39"/>
      <c r="L8" s="39"/>
      <c r="M8" s="39"/>
      <c r="N8" s="39">
        <f>SUM(BR9:BV10,CB9:CF10)</f>
        <v>15881</v>
      </c>
      <c r="O8" s="39"/>
      <c r="P8" s="39"/>
      <c r="Q8" s="39"/>
      <c r="R8" s="39"/>
      <c r="S8" s="40">
        <f t="shared" si="0"/>
        <v>0.26198056714891371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0.26198056714891371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16961</v>
      </c>
      <c r="BN8" s="48"/>
      <c r="BO8" s="48"/>
      <c r="BP8" s="48"/>
      <c r="BQ8" s="48"/>
      <c r="BR8" s="48">
        <v>4900</v>
      </c>
      <c r="BS8" s="48"/>
      <c r="BT8" s="48"/>
      <c r="BU8" s="48"/>
      <c r="BV8" s="48"/>
      <c r="BW8" s="48">
        <v>18025</v>
      </c>
      <c r="BX8" s="48"/>
      <c r="BY8" s="48"/>
      <c r="BZ8" s="48"/>
      <c r="CA8" s="48"/>
      <c r="CB8" s="48">
        <v>823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62180</v>
      </c>
      <c r="J9" s="39"/>
      <c r="K9" s="39"/>
      <c r="L9" s="39"/>
      <c r="M9" s="39"/>
      <c r="N9" s="39">
        <f>SUM(BR11:BV12,CB11:CF12)</f>
        <v>20269</v>
      </c>
      <c r="O9" s="39"/>
      <c r="P9" s="39"/>
      <c r="Q9" s="39"/>
      <c r="R9" s="39"/>
      <c r="S9" s="40">
        <f t="shared" si="0"/>
        <v>0.32597298166613059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0.32597298166613059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16902</v>
      </c>
      <c r="BN9" s="48"/>
      <c r="BO9" s="48"/>
      <c r="BP9" s="48"/>
      <c r="BQ9" s="48"/>
      <c r="BR9" s="48">
        <v>6442</v>
      </c>
      <c r="BS9" s="48"/>
      <c r="BT9" s="48"/>
      <c r="BU9" s="48"/>
      <c r="BV9" s="48"/>
      <c r="BW9" s="48">
        <v>15029</v>
      </c>
      <c r="BX9" s="48"/>
      <c r="BY9" s="48"/>
      <c r="BZ9" s="48"/>
      <c r="CA9" s="48"/>
      <c r="CB9" s="48">
        <v>1158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60433</v>
      </c>
      <c r="J10" s="39"/>
      <c r="K10" s="39"/>
      <c r="L10" s="39"/>
      <c r="M10" s="39"/>
      <c r="N10" s="39">
        <f>SUM(BR13:BV14,CB13:CF14)</f>
        <v>22996</v>
      </c>
      <c r="O10" s="39"/>
      <c r="P10" s="39"/>
      <c r="Q10" s="39"/>
      <c r="R10" s="39"/>
      <c r="S10" s="40">
        <f t="shared" si="0"/>
        <v>0.38052057650621351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0.38052057650621351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15913</v>
      </c>
      <c r="BN10" s="48"/>
      <c r="BO10" s="48"/>
      <c r="BP10" s="48"/>
      <c r="BQ10" s="48"/>
      <c r="BR10" s="48">
        <v>6922</v>
      </c>
      <c r="BS10" s="48"/>
      <c r="BT10" s="48"/>
      <c r="BU10" s="48"/>
      <c r="BV10" s="48"/>
      <c r="BW10" s="48">
        <v>12775</v>
      </c>
      <c r="BX10" s="48"/>
      <c r="BY10" s="48"/>
      <c r="BZ10" s="48"/>
      <c r="CA10" s="48"/>
      <c r="CB10" s="48">
        <v>1359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31533</v>
      </c>
      <c r="J11" s="39"/>
      <c r="K11" s="39"/>
      <c r="L11" s="39"/>
      <c r="M11" s="39"/>
      <c r="N11" s="39">
        <f>SUM(BR15:BV16,CB15:CF16)</f>
        <v>13199</v>
      </c>
      <c r="O11" s="39"/>
      <c r="P11" s="39"/>
      <c r="Q11" s="39"/>
      <c r="R11" s="39"/>
      <c r="S11" s="40">
        <f t="shared" si="0"/>
        <v>0.41857736339707607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0.41857736339707607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16837</v>
      </c>
      <c r="BN11" s="48"/>
      <c r="BO11" s="48"/>
      <c r="BP11" s="48"/>
      <c r="BQ11" s="48"/>
      <c r="BR11" s="48">
        <v>7778</v>
      </c>
      <c r="BS11" s="48"/>
      <c r="BT11" s="48"/>
      <c r="BU11" s="48"/>
      <c r="BV11" s="48"/>
      <c r="BW11" s="48">
        <v>12968</v>
      </c>
      <c r="BX11" s="48"/>
      <c r="BY11" s="48"/>
      <c r="BZ11" s="48"/>
      <c r="CA11" s="48"/>
      <c r="CB11" s="48">
        <v>1494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7657</v>
      </c>
      <c r="J12" s="50"/>
      <c r="K12" s="50"/>
      <c r="L12" s="50"/>
      <c r="M12" s="50"/>
      <c r="N12" s="50">
        <f>SUM(BR17,CB17)</f>
        <v>3383</v>
      </c>
      <c r="O12" s="50"/>
      <c r="P12" s="50"/>
      <c r="Q12" s="50"/>
      <c r="R12" s="50"/>
      <c r="S12" s="51">
        <f t="shared" si="0"/>
        <v>0.44181794436463367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0.44181794436463367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18732</v>
      </c>
      <c r="BN12" s="48"/>
      <c r="BO12" s="48"/>
      <c r="BP12" s="48"/>
      <c r="BQ12" s="48"/>
      <c r="BR12" s="48">
        <v>9241</v>
      </c>
      <c r="BS12" s="48"/>
      <c r="BT12" s="48"/>
      <c r="BU12" s="48"/>
      <c r="BV12" s="48"/>
      <c r="BW12" s="48">
        <v>13643</v>
      </c>
      <c r="BX12" s="48"/>
      <c r="BY12" s="48"/>
      <c r="BZ12" s="48"/>
      <c r="CA12" s="48"/>
      <c r="CB12" s="48">
        <v>1756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277173</v>
      </c>
      <c r="J13" s="58"/>
      <c r="K13" s="58"/>
      <c r="L13" s="58"/>
      <c r="M13" s="58"/>
      <c r="N13" s="58">
        <f>SUM(N6:N12)</f>
        <v>83410</v>
      </c>
      <c r="O13" s="58"/>
      <c r="P13" s="58"/>
      <c r="Q13" s="58"/>
      <c r="R13" s="58"/>
      <c r="S13" s="59">
        <f t="shared" si="0"/>
        <v>0.30093118738116625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0.30093118738116625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19091</v>
      </c>
      <c r="BN13" s="48"/>
      <c r="BO13" s="48"/>
      <c r="BP13" s="48"/>
      <c r="BQ13" s="48"/>
      <c r="BR13" s="48">
        <v>9916</v>
      </c>
      <c r="BS13" s="48"/>
      <c r="BT13" s="48"/>
      <c r="BU13" s="48"/>
      <c r="BV13" s="48"/>
      <c r="BW13" s="48">
        <v>14021</v>
      </c>
      <c r="BX13" s="48"/>
      <c r="BY13" s="48"/>
      <c r="BZ13" s="48"/>
      <c r="CA13" s="48"/>
      <c r="CB13" s="48">
        <v>2187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16341</v>
      </c>
      <c r="BN14" s="48"/>
      <c r="BO14" s="48"/>
      <c r="BP14" s="48"/>
      <c r="BQ14" s="48"/>
      <c r="BR14" s="48">
        <v>9009</v>
      </c>
      <c r="BS14" s="48"/>
      <c r="BT14" s="48"/>
      <c r="BU14" s="48"/>
      <c r="BV14" s="48"/>
      <c r="BW14" s="48">
        <v>10980</v>
      </c>
      <c r="BX14" s="48"/>
      <c r="BY14" s="48"/>
      <c r="BZ14" s="48"/>
      <c r="CA14" s="48"/>
      <c r="CB14" s="48">
        <v>1884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13503</v>
      </c>
      <c r="BN15" s="48"/>
      <c r="BO15" s="48"/>
      <c r="BP15" s="48"/>
      <c r="BQ15" s="48"/>
      <c r="BR15" s="48">
        <v>7238</v>
      </c>
      <c r="BS15" s="48"/>
      <c r="BT15" s="48"/>
      <c r="BU15" s="48"/>
      <c r="BV15" s="48"/>
      <c r="BW15" s="48">
        <v>7004</v>
      </c>
      <c r="BX15" s="48"/>
      <c r="BY15" s="48"/>
      <c r="BZ15" s="48"/>
      <c r="CA15" s="48"/>
      <c r="CB15" s="48">
        <v>1243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7641</v>
      </c>
      <c r="BN16" s="48"/>
      <c r="BO16" s="48"/>
      <c r="BP16" s="48"/>
      <c r="BQ16" s="48"/>
      <c r="BR16" s="48">
        <v>4152</v>
      </c>
      <c r="BS16" s="48"/>
      <c r="BT16" s="48"/>
      <c r="BU16" s="48"/>
      <c r="BV16" s="48"/>
      <c r="BW16" s="48">
        <v>3385</v>
      </c>
      <c r="BX16" s="48"/>
      <c r="BY16" s="48"/>
      <c r="BZ16" s="48"/>
      <c r="CA16" s="48"/>
      <c r="CB16" s="48">
        <v>566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5543</v>
      </c>
      <c r="BN17" s="67"/>
      <c r="BO17" s="67"/>
      <c r="BP17" s="67"/>
      <c r="BQ17" s="67"/>
      <c r="BR17" s="67">
        <v>3032</v>
      </c>
      <c r="BS17" s="67"/>
      <c r="BT17" s="67"/>
      <c r="BU17" s="67"/>
      <c r="BV17" s="67"/>
      <c r="BW17" s="67">
        <v>2114</v>
      </c>
      <c r="BX17" s="67"/>
      <c r="BY17" s="67"/>
      <c r="BZ17" s="67"/>
      <c r="CA17" s="67"/>
      <c r="CB17" s="67">
        <v>351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97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判定B以上（治療中含む）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490</v>
      </c>
      <c r="G54" s="28"/>
      <c r="H54" s="28"/>
      <c r="I54" s="28"/>
      <c r="J54" s="28">
        <f>BR6</f>
        <v>75</v>
      </c>
      <c r="K54" s="28"/>
      <c r="L54" s="28"/>
      <c r="M54" s="28"/>
      <c r="N54" s="90">
        <f t="shared" ref="N54:N61" si="2">IFERROR(J54/F54,0)</f>
        <v>0.15306122448979592</v>
      </c>
      <c r="O54" s="91"/>
      <c r="P54" s="91"/>
      <c r="Q54" s="92"/>
      <c r="R54" s="28">
        <f>BW6</f>
        <v>281</v>
      </c>
      <c r="S54" s="28"/>
      <c r="T54" s="28"/>
      <c r="U54" s="28"/>
      <c r="V54" s="28">
        <f>CB6</f>
        <v>7</v>
      </c>
      <c r="W54" s="28"/>
      <c r="X54" s="28"/>
      <c r="Y54" s="28"/>
      <c r="Z54" s="90">
        <f t="shared" ref="Z54:Z61" si="3">IFERROR(V54/R54,0)</f>
        <v>2.491103202846975E-2</v>
      </c>
      <c r="AA54" s="91"/>
      <c r="AB54" s="91"/>
      <c r="AC54" s="92"/>
      <c r="AD54" s="28">
        <f t="shared" ref="AD54:AD60" si="4">F54+R54</f>
        <v>771</v>
      </c>
      <c r="AE54" s="28"/>
      <c r="AF54" s="28"/>
      <c r="AG54" s="28"/>
      <c r="AH54" s="28">
        <f t="shared" ref="AH54:AH60" si="5">J54+V54</f>
        <v>82</v>
      </c>
      <c r="AI54" s="28"/>
      <c r="AJ54" s="28"/>
      <c r="AK54" s="28"/>
      <c r="AL54" s="90">
        <f t="shared" ref="AL54:AL61" si="6">IFERROR(AH54/AD54,0)</f>
        <v>0.10635538261997406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0.15306122448979592</v>
      </c>
      <c r="AX54" s="33"/>
      <c r="AY54" s="33"/>
      <c r="AZ54" s="33"/>
      <c r="BA54" s="34"/>
      <c r="BB54" s="32">
        <f t="shared" ref="BB54:BB61" si="8">Z54</f>
        <v>2.491103202846975E-2</v>
      </c>
      <c r="BC54" s="33"/>
      <c r="BD54" s="33"/>
      <c r="BE54" s="33"/>
      <c r="BF54" s="34"/>
      <c r="BG54" s="32">
        <f t="shared" ref="BG54:BG61" si="9">AL54</f>
        <v>0.10635538261997406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26087</v>
      </c>
      <c r="G55" s="39"/>
      <c r="H55" s="39"/>
      <c r="I55" s="39"/>
      <c r="J55" s="39">
        <f>SUM(BR7:BV8)</f>
        <v>6510</v>
      </c>
      <c r="K55" s="39"/>
      <c r="L55" s="39"/>
      <c r="M55" s="39"/>
      <c r="N55" s="96">
        <f t="shared" si="2"/>
        <v>0.24954958408402653</v>
      </c>
      <c r="O55" s="97"/>
      <c r="P55" s="97"/>
      <c r="Q55" s="98"/>
      <c r="R55" s="39">
        <f>SUM(BW7:CA8)</f>
        <v>27893</v>
      </c>
      <c r="S55" s="39"/>
      <c r="T55" s="39"/>
      <c r="U55" s="39"/>
      <c r="V55" s="39">
        <f>SUM(CB7:CF8)</f>
        <v>1090</v>
      </c>
      <c r="W55" s="39"/>
      <c r="X55" s="39"/>
      <c r="Y55" s="39"/>
      <c r="Z55" s="96">
        <f t="shared" si="3"/>
        <v>3.9077904850679385E-2</v>
      </c>
      <c r="AA55" s="97"/>
      <c r="AB55" s="97"/>
      <c r="AC55" s="98"/>
      <c r="AD55" s="39">
        <f t="shared" si="4"/>
        <v>53980</v>
      </c>
      <c r="AE55" s="39"/>
      <c r="AF55" s="39"/>
      <c r="AG55" s="39"/>
      <c r="AH55" s="39">
        <f t="shared" si="5"/>
        <v>7600</v>
      </c>
      <c r="AI55" s="39"/>
      <c r="AJ55" s="39"/>
      <c r="AK55" s="39"/>
      <c r="AL55" s="96">
        <f t="shared" si="6"/>
        <v>0.14079288625416822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0.24954958408402653</v>
      </c>
      <c r="AX55" s="44"/>
      <c r="AY55" s="44"/>
      <c r="AZ55" s="44"/>
      <c r="BA55" s="45"/>
      <c r="BB55" s="43">
        <f t="shared" si="8"/>
        <v>3.9077904850679385E-2</v>
      </c>
      <c r="BC55" s="44"/>
      <c r="BD55" s="44"/>
      <c r="BE55" s="44"/>
      <c r="BF55" s="45"/>
      <c r="BG55" s="43">
        <f t="shared" si="9"/>
        <v>0.14079288625416822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32815</v>
      </c>
      <c r="G56" s="39"/>
      <c r="H56" s="39"/>
      <c r="I56" s="39"/>
      <c r="J56" s="39">
        <f>SUM(BR9:BV10)</f>
        <v>13364</v>
      </c>
      <c r="K56" s="39"/>
      <c r="L56" s="39"/>
      <c r="M56" s="39"/>
      <c r="N56" s="96">
        <f t="shared" si="2"/>
        <v>0.40725278074051502</v>
      </c>
      <c r="O56" s="97"/>
      <c r="P56" s="97"/>
      <c r="Q56" s="98"/>
      <c r="R56" s="39">
        <f>SUM(BW9:CA10)</f>
        <v>27804</v>
      </c>
      <c r="S56" s="39"/>
      <c r="T56" s="39"/>
      <c r="U56" s="39"/>
      <c r="V56" s="39">
        <f>SUM(CB9:CF10)</f>
        <v>2517</v>
      </c>
      <c r="W56" s="39"/>
      <c r="X56" s="39"/>
      <c r="Y56" s="39"/>
      <c r="Z56" s="96">
        <f t="shared" si="3"/>
        <v>9.0526542943461366E-2</v>
      </c>
      <c r="AA56" s="97"/>
      <c r="AB56" s="97"/>
      <c r="AC56" s="98"/>
      <c r="AD56" s="39">
        <f t="shared" si="4"/>
        <v>60619</v>
      </c>
      <c r="AE56" s="39"/>
      <c r="AF56" s="39"/>
      <c r="AG56" s="39"/>
      <c r="AH56" s="39">
        <f t="shared" si="5"/>
        <v>15881</v>
      </c>
      <c r="AI56" s="39"/>
      <c r="AJ56" s="39"/>
      <c r="AK56" s="39"/>
      <c r="AL56" s="96">
        <f t="shared" si="6"/>
        <v>0.26198056714891371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0.40725278074051502</v>
      </c>
      <c r="AX56" s="44"/>
      <c r="AY56" s="44"/>
      <c r="AZ56" s="44"/>
      <c r="BA56" s="45"/>
      <c r="BB56" s="43">
        <f t="shared" si="8"/>
        <v>9.0526542943461366E-2</v>
      </c>
      <c r="BC56" s="44"/>
      <c r="BD56" s="44"/>
      <c r="BE56" s="44"/>
      <c r="BF56" s="45"/>
      <c r="BG56" s="43">
        <f t="shared" si="9"/>
        <v>0.26198056714891371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35569</v>
      </c>
      <c r="G57" s="39"/>
      <c r="H57" s="39"/>
      <c r="I57" s="39"/>
      <c r="J57" s="39">
        <f>SUM(BR11:BV12)</f>
        <v>17019</v>
      </c>
      <c r="K57" s="39"/>
      <c r="L57" s="39"/>
      <c r="M57" s="39"/>
      <c r="N57" s="96">
        <f t="shared" si="2"/>
        <v>0.4784784503359667</v>
      </c>
      <c r="O57" s="97"/>
      <c r="P57" s="97"/>
      <c r="Q57" s="98"/>
      <c r="R57" s="39">
        <f>SUM(BW11:CA12)</f>
        <v>26611</v>
      </c>
      <c r="S57" s="39"/>
      <c r="T57" s="39"/>
      <c r="U57" s="39"/>
      <c r="V57" s="39">
        <f>SUM(CB11:CF12)</f>
        <v>3250</v>
      </c>
      <c r="W57" s="39"/>
      <c r="X57" s="39"/>
      <c r="Y57" s="39"/>
      <c r="Z57" s="96">
        <f t="shared" si="3"/>
        <v>0.12212994626282364</v>
      </c>
      <c r="AA57" s="97"/>
      <c r="AB57" s="97"/>
      <c r="AC57" s="98"/>
      <c r="AD57" s="39">
        <f t="shared" si="4"/>
        <v>62180</v>
      </c>
      <c r="AE57" s="39"/>
      <c r="AF57" s="39"/>
      <c r="AG57" s="39"/>
      <c r="AH57" s="39">
        <f t="shared" si="5"/>
        <v>20269</v>
      </c>
      <c r="AI57" s="39"/>
      <c r="AJ57" s="39"/>
      <c r="AK57" s="39"/>
      <c r="AL57" s="96">
        <f t="shared" si="6"/>
        <v>0.32597298166613059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0.4784784503359667</v>
      </c>
      <c r="AX57" s="44"/>
      <c r="AY57" s="44"/>
      <c r="AZ57" s="44"/>
      <c r="BA57" s="45"/>
      <c r="BB57" s="43">
        <f t="shared" si="8"/>
        <v>0.12212994626282364</v>
      </c>
      <c r="BC57" s="44"/>
      <c r="BD57" s="44"/>
      <c r="BE57" s="44"/>
      <c r="BF57" s="45"/>
      <c r="BG57" s="43">
        <f t="shared" si="9"/>
        <v>0.32597298166613059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35432</v>
      </c>
      <c r="G58" s="39"/>
      <c r="H58" s="39"/>
      <c r="I58" s="39"/>
      <c r="J58" s="39">
        <f>SUM(BR13:BV14)</f>
        <v>18925</v>
      </c>
      <c r="K58" s="39"/>
      <c r="L58" s="39"/>
      <c r="M58" s="39"/>
      <c r="N58" s="96">
        <f t="shared" si="2"/>
        <v>0.53412169790020325</v>
      </c>
      <c r="O58" s="97"/>
      <c r="P58" s="97"/>
      <c r="Q58" s="98"/>
      <c r="R58" s="39">
        <f>SUM(BW13:CA14)</f>
        <v>25001</v>
      </c>
      <c r="S58" s="39"/>
      <c r="T58" s="39"/>
      <c r="U58" s="39"/>
      <c r="V58" s="39">
        <f>SUM(CB13:CF14)</f>
        <v>4071</v>
      </c>
      <c r="W58" s="39"/>
      <c r="X58" s="39"/>
      <c r="Y58" s="39"/>
      <c r="Z58" s="96">
        <f t="shared" si="3"/>
        <v>0.16283348666053357</v>
      </c>
      <c r="AA58" s="97"/>
      <c r="AB58" s="97"/>
      <c r="AC58" s="98"/>
      <c r="AD58" s="39">
        <f t="shared" si="4"/>
        <v>60433</v>
      </c>
      <c r="AE58" s="39"/>
      <c r="AF58" s="39"/>
      <c r="AG58" s="39"/>
      <c r="AH58" s="39">
        <f t="shared" si="5"/>
        <v>22996</v>
      </c>
      <c r="AI58" s="39"/>
      <c r="AJ58" s="39"/>
      <c r="AK58" s="39"/>
      <c r="AL58" s="96">
        <f t="shared" si="6"/>
        <v>0.38052057650621351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0.53412169790020325</v>
      </c>
      <c r="AX58" s="44"/>
      <c r="AY58" s="44"/>
      <c r="AZ58" s="44"/>
      <c r="BA58" s="45"/>
      <c r="BB58" s="43">
        <f t="shared" si="8"/>
        <v>0.16283348666053357</v>
      </c>
      <c r="BC58" s="44"/>
      <c r="BD58" s="44"/>
      <c r="BE58" s="44"/>
      <c r="BF58" s="45"/>
      <c r="BG58" s="43">
        <f t="shared" si="9"/>
        <v>0.38052057650621351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21144</v>
      </c>
      <c r="G59" s="39"/>
      <c r="H59" s="39"/>
      <c r="I59" s="39"/>
      <c r="J59" s="39">
        <f>SUM(BR15:BV16)</f>
        <v>11390</v>
      </c>
      <c r="K59" s="39"/>
      <c r="L59" s="39"/>
      <c r="M59" s="39"/>
      <c r="N59" s="96">
        <f t="shared" si="2"/>
        <v>0.53868709799470293</v>
      </c>
      <c r="O59" s="97"/>
      <c r="P59" s="97"/>
      <c r="Q59" s="98"/>
      <c r="R59" s="39">
        <f>SUM(BW15:CA16)</f>
        <v>10389</v>
      </c>
      <c r="S59" s="39"/>
      <c r="T59" s="39"/>
      <c r="U59" s="39"/>
      <c r="V59" s="39">
        <f>SUM(CB15:CF16)</f>
        <v>1809</v>
      </c>
      <c r="W59" s="39"/>
      <c r="X59" s="39"/>
      <c r="Y59" s="39"/>
      <c r="Z59" s="96">
        <f t="shared" si="3"/>
        <v>0.17412647993069594</v>
      </c>
      <c r="AA59" s="97"/>
      <c r="AB59" s="97"/>
      <c r="AC59" s="98"/>
      <c r="AD59" s="39">
        <f t="shared" si="4"/>
        <v>31533</v>
      </c>
      <c r="AE59" s="39"/>
      <c r="AF59" s="39"/>
      <c r="AG59" s="39"/>
      <c r="AH59" s="39">
        <f t="shared" si="5"/>
        <v>13199</v>
      </c>
      <c r="AI59" s="39"/>
      <c r="AJ59" s="39"/>
      <c r="AK59" s="39"/>
      <c r="AL59" s="96">
        <f t="shared" si="6"/>
        <v>0.41857736339707607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0.53868709799470293</v>
      </c>
      <c r="AX59" s="44"/>
      <c r="AY59" s="44"/>
      <c r="AZ59" s="44"/>
      <c r="BA59" s="45"/>
      <c r="BB59" s="43">
        <f t="shared" si="8"/>
        <v>0.17412647993069594</v>
      </c>
      <c r="BC59" s="44"/>
      <c r="BD59" s="44"/>
      <c r="BE59" s="44"/>
      <c r="BF59" s="45"/>
      <c r="BG59" s="43">
        <f t="shared" si="9"/>
        <v>0.41857736339707607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5543</v>
      </c>
      <c r="G60" s="50"/>
      <c r="H60" s="50"/>
      <c r="I60" s="50"/>
      <c r="J60" s="50">
        <f>BR17</f>
        <v>3032</v>
      </c>
      <c r="K60" s="50"/>
      <c r="L60" s="50"/>
      <c r="M60" s="50"/>
      <c r="N60" s="102">
        <f t="shared" si="2"/>
        <v>0.54699621143784949</v>
      </c>
      <c r="O60" s="103"/>
      <c r="P60" s="103"/>
      <c r="Q60" s="104"/>
      <c r="R60" s="50">
        <f>BW17</f>
        <v>2114</v>
      </c>
      <c r="S60" s="50"/>
      <c r="T60" s="50"/>
      <c r="U60" s="50"/>
      <c r="V60" s="50">
        <f>CB17</f>
        <v>351</v>
      </c>
      <c r="W60" s="50"/>
      <c r="X60" s="50"/>
      <c r="Y60" s="50"/>
      <c r="Z60" s="102">
        <f t="shared" si="3"/>
        <v>0.16603595080416272</v>
      </c>
      <c r="AA60" s="103"/>
      <c r="AB60" s="103"/>
      <c r="AC60" s="104"/>
      <c r="AD60" s="50">
        <f t="shared" si="4"/>
        <v>7657</v>
      </c>
      <c r="AE60" s="50"/>
      <c r="AF60" s="50"/>
      <c r="AG60" s="50"/>
      <c r="AH60" s="50">
        <f t="shared" si="5"/>
        <v>3383</v>
      </c>
      <c r="AI60" s="50"/>
      <c r="AJ60" s="50"/>
      <c r="AK60" s="50"/>
      <c r="AL60" s="102">
        <f t="shared" si="6"/>
        <v>0.44181794436463367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0.54699621143784949</v>
      </c>
      <c r="AX60" s="55"/>
      <c r="AY60" s="55"/>
      <c r="AZ60" s="55"/>
      <c r="BA60" s="56"/>
      <c r="BB60" s="54">
        <f t="shared" si="8"/>
        <v>0.16603595080416272</v>
      </c>
      <c r="BC60" s="55"/>
      <c r="BD60" s="55"/>
      <c r="BE60" s="55"/>
      <c r="BF60" s="56"/>
      <c r="BG60" s="54">
        <f t="shared" si="9"/>
        <v>0.44181794436463367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157080</v>
      </c>
      <c r="G61" s="58"/>
      <c r="H61" s="58"/>
      <c r="I61" s="58"/>
      <c r="J61" s="58">
        <f>SUM(J54:M60)</f>
        <v>70315</v>
      </c>
      <c r="K61" s="58"/>
      <c r="L61" s="58"/>
      <c r="M61" s="58"/>
      <c r="N61" s="62">
        <f t="shared" si="2"/>
        <v>0.44763814616755793</v>
      </c>
      <c r="O61" s="63"/>
      <c r="P61" s="63"/>
      <c r="Q61" s="64"/>
      <c r="R61" s="58">
        <f>SUM(R54:U60)</f>
        <v>120093</v>
      </c>
      <c r="S61" s="58"/>
      <c r="T61" s="58"/>
      <c r="U61" s="58"/>
      <c r="V61" s="58">
        <f>SUM(V54:Y60)</f>
        <v>13095</v>
      </c>
      <c r="W61" s="58"/>
      <c r="X61" s="58"/>
      <c r="Y61" s="58"/>
      <c r="Z61" s="62">
        <f t="shared" si="3"/>
        <v>0.10904049361744649</v>
      </c>
      <c r="AA61" s="63"/>
      <c r="AB61" s="63"/>
      <c r="AC61" s="64"/>
      <c r="AD61" s="58">
        <f>SUM(AD54:AG60)</f>
        <v>277173</v>
      </c>
      <c r="AE61" s="58"/>
      <c r="AF61" s="58"/>
      <c r="AG61" s="58"/>
      <c r="AH61" s="58">
        <f>SUM(AH54:AK60)</f>
        <v>83410</v>
      </c>
      <c r="AI61" s="58"/>
      <c r="AJ61" s="58"/>
      <c r="AK61" s="58"/>
      <c r="AL61" s="62">
        <f t="shared" si="6"/>
        <v>0.30093118738116625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0.44763814616755793</v>
      </c>
      <c r="AX61" s="63"/>
      <c r="AY61" s="63"/>
      <c r="AZ61" s="63"/>
      <c r="BA61" s="64"/>
      <c r="BB61" s="62">
        <f t="shared" si="8"/>
        <v>0.10904049361744649</v>
      </c>
      <c r="BC61" s="63"/>
      <c r="BD61" s="63"/>
      <c r="BE61" s="63"/>
      <c r="BF61" s="64"/>
      <c r="BG61" s="62">
        <f t="shared" si="9"/>
        <v>0.30093118738116625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判定B以上（治療中含む）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827F8-568F-4F20-8383-7B374B887341}">
  <sheetPr codeName="Sheet3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901</v>
      </c>
      <c r="J6" s="28"/>
      <c r="K6" s="28"/>
      <c r="L6" s="28"/>
      <c r="M6" s="28"/>
      <c r="N6" s="28">
        <f>SUM(BR6,CB6)</f>
        <v>27</v>
      </c>
      <c r="O6" s="28"/>
      <c r="P6" s="28"/>
      <c r="Q6" s="28"/>
      <c r="R6" s="28"/>
      <c r="S6" s="29">
        <f t="shared" ref="S6:S13" si="0">IFERROR(N6/I6,0)</f>
        <v>2.9966703662597113E-2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2.9966703662597113E-2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513</v>
      </c>
      <c r="BN6" s="37"/>
      <c r="BO6" s="37"/>
      <c r="BP6" s="37"/>
      <c r="BQ6" s="37"/>
      <c r="BR6" s="37">
        <v>16</v>
      </c>
      <c r="BS6" s="37"/>
      <c r="BT6" s="37"/>
      <c r="BU6" s="37"/>
      <c r="BV6" s="37"/>
      <c r="BW6" s="37">
        <v>388</v>
      </c>
      <c r="BX6" s="37"/>
      <c r="BY6" s="37"/>
      <c r="BZ6" s="37"/>
      <c r="CA6" s="37"/>
      <c r="CB6" s="37">
        <v>11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59369</v>
      </c>
      <c r="J7" s="39"/>
      <c r="K7" s="39"/>
      <c r="L7" s="39"/>
      <c r="M7" s="39"/>
      <c r="N7" s="39">
        <f>SUM(BR7:BV8,CB7:CF8)</f>
        <v>905</v>
      </c>
      <c r="O7" s="39"/>
      <c r="P7" s="39"/>
      <c r="Q7" s="39"/>
      <c r="R7" s="39"/>
      <c r="S7" s="40">
        <f t="shared" si="0"/>
        <v>1.5243645673668076E-2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1.5243645673668076E-2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9647</v>
      </c>
      <c r="BN7" s="48"/>
      <c r="BO7" s="48"/>
      <c r="BP7" s="48"/>
      <c r="BQ7" s="48"/>
      <c r="BR7" s="48">
        <v>197</v>
      </c>
      <c r="BS7" s="48"/>
      <c r="BT7" s="48"/>
      <c r="BU7" s="48"/>
      <c r="BV7" s="48"/>
      <c r="BW7" s="48">
        <v>10365</v>
      </c>
      <c r="BX7" s="48"/>
      <c r="BY7" s="48"/>
      <c r="BZ7" s="48"/>
      <c r="CA7" s="48"/>
      <c r="CB7" s="48">
        <v>158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66290</v>
      </c>
      <c r="J8" s="39"/>
      <c r="K8" s="39"/>
      <c r="L8" s="39"/>
      <c r="M8" s="39"/>
      <c r="N8" s="39">
        <f>SUM(BR9:BV10,CB9:CF10)</f>
        <v>1567</v>
      </c>
      <c r="O8" s="39"/>
      <c r="P8" s="39"/>
      <c r="Q8" s="39"/>
      <c r="R8" s="39"/>
      <c r="S8" s="40">
        <f t="shared" si="0"/>
        <v>2.3638557851863026E-2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2.3638557851863026E-2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19572</v>
      </c>
      <c r="BN8" s="48"/>
      <c r="BO8" s="48"/>
      <c r="BP8" s="48"/>
      <c r="BQ8" s="48"/>
      <c r="BR8" s="48">
        <v>292</v>
      </c>
      <c r="BS8" s="48"/>
      <c r="BT8" s="48"/>
      <c r="BU8" s="48"/>
      <c r="BV8" s="48"/>
      <c r="BW8" s="48">
        <v>19785</v>
      </c>
      <c r="BX8" s="48"/>
      <c r="BY8" s="48"/>
      <c r="BZ8" s="48"/>
      <c r="CA8" s="48"/>
      <c r="CB8" s="48">
        <v>258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61663</v>
      </c>
      <c r="J9" s="39"/>
      <c r="K9" s="39"/>
      <c r="L9" s="39"/>
      <c r="M9" s="39"/>
      <c r="N9" s="39">
        <f>SUM(BR11:BV12,CB11:CF12)</f>
        <v>3442</v>
      </c>
      <c r="O9" s="39"/>
      <c r="P9" s="39"/>
      <c r="Q9" s="39"/>
      <c r="R9" s="39"/>
      <c r="S9" s="40">
        <f t="shared" si="0"/>
        <v>5.5819535215607417E-2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5.5819535215607417E-2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18921</v>
      </c>
      <c r="BN9" s="48"/>
      <c r="BO9" s="48"/>
      <c r="BP9" s="48"/>
      <c r="BQ9" s="48"/>
      <c r="BR9" s="48">
        <v>394</v>
      </c>
      <c r="BS9" s="48"/>
      <c r="BT9" s="48"/>
      <c r="BU9" s="48"/>
      <c r="BV9" s="48"/>
      <c r="BW9" s="48">
        <v>16318</v>
      </c>
      <c r="BX9" s="48"/>
      <c r="BY9" s="48"/>
      <c r="BZ9" s="48"/>
      <c r="CA9" s="48"/>
      <c r="CB9" s="48">
        <v>290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59697</v>
      </c>
      <c r="J10" s="39"/>
      <c r="K10" s="39"/>
      <c r="L10" s="39"/>
      <c r="M10" s="39"/>
      <c r="N10" s="39">
        <f>SUM(BR13:BV14,CB13:CF14)</f>
        <v>7625</v>
      </c>
      <c r="O10" s="39"/>
      <c r="P10" s="39"/>
      <c r="Q10" s="39"/>
      <c r="R10" s="39"/>
      <c r="S10" s="40">
        <f t="shared" si="0"/>
        <v>0.12772836155920733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0.12772836155920733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17506</v>
      </c>
      <c r="BN10" s="48"/>
      <c r="BO10" s="48"/>
      <c r="BP10" s="48"/>
      <c r="BQ10" s="48"/>
      <c r="BR10" s="48">
        <v>535</v>
      </c>
      <c r="BS10" s="48"/>
      <c r="BT10" s="48"/>
      <c r="BU10" s="48"/>
      <c r="BV10" s="48"/>
      <c r="BW10" s="48">
        <v>13545</v>
      </c>
      <c r="BX10" s="48"/>
      <c r="BY10" s="48"/>
      <c r="BZ10" s="48"/>
      <c r="CA10" s="48"/>
      <c r="CB10" s="48">
        <v>348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30954</v>
      </c>
      <c r="J11" s="39"/>
      <c r="K11" s="39"/>
      <c r="L11" s="39"/>
      <c r="M11" s="39"/>
      <c r="N11" s="39">
        <f>SUM(BR15:BV16,CB15:CF16)</f>
        <v>9261</v>
      </c>
      <c r="O11" s="39"/>
      <c r="P11" s="39"/>
      <c r="Q11" s="39"/>
      <c r="R11" s="39"/>
      <c r="S11" s="40">
        <f t="shared" si="0"/>
        <v>0.29918588873812757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0.29918588873812757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16757</v>
      </c>
      <c r="BN11" s="48"/>
      <c r="BO11" s="48"/>
      <c r="BP11" s="48"/>
      <c r="BQ11" s="48"/>
      <c r="BR11" s="48">
        <v>921</v>
      </c>
      <c r="BS11" s="48"/>
      <c r="BT11" s="48"/>
      <c r="BU11" s="48"/>
      <c r="BV11" s="48"/>
      <c r="BW11" s="48">
        <v>12853</v>
      </c>
      <c r="BX11" s="48"/>
      <c r="BY11" s="48"/>
      <c r="BZ11" s="48"/>
      <c r="CA11" s="48"/>
      <c r="CB11" s="48">
        <v>376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7354</v>
      </c>
      <c r="J12" s="50"/>
      <c r="K12" s="50"/>
      <c r="L12" s="50"/>
      <c r="M12" s="50"/>
      <c r="N12" s="50">
        <f>SUM(BR17,CB17)</f>
        <v>4465</v>
      </c>
      <c r="O12" s="50"/>
      <c r="P12" s="50"/>
      <c r="Q12" s="50"/>
      <c r="R12" s="50"/>
      <c r="S12" s="51">
        <f t="shared" si="0"/>
        <v>0.60715257002991574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0.60715257002991574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18669</v>
      </c>
      <c r="BN12" s="48"/>
      <c r="BO12" s="48"/>
      <c r="BP12" s="48"/>
      <c r="BQ12" s="48"/>
      <c r="BR12" s="48">
        <v>1524</v>
      </c>
      <c r="BS12" s="48"/>
      <c r="BT12" s="48"/>
      <c r="BU12" s="48"/>
      <c r="BV12" s="48"/>
      <c r="BW12" s="48">
        <v>13384</v>
      </c>
      <c r="BX12" s="48"/>
      <c r="BY12" s="48"/>
      <c r="BZ12" s="48"/>
      <c r="CA12" s="48"/>
      <c r="CB12" s="48">
        <v>621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286228</v>
      </c>
      <c r="J13" s="58"/>
      <c r="K13" s="58"/>
      <c r="L13" s="58"/>
      <c r="M13" s="58"/>
      <c r="N13" s="58">
        <f>SUM(N6:N12)</f>
        <v>27292</v>
      </c>
      <c r="O13" s="58"/>
      <c r="P13" s="58"/>
      <c r="Q13" s="58"/>
      <c r="R13" s="58"/>
      <c r="S13" s="59">
        <f t="shared" si="0"/>
        <v>9.5350559693670775E-2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9.5350559693670775E-2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19002</v>
      </c>
      <c r="BN13" s="48"/>
      <c r="BO13" s="48"/>
      <c r="BP13" s="48"/>
      <c r="BQ13" s="48"/>
      <c r="BR13" s="48">
        <v>2396</v>
      </c>
      <c r="BS13" s="48"/>
      <c r="BT13" s="48"/>
      <c r="BU13" s="48"/>
      <c r="BV13" s="48"/>
      <c r="BW13" s="48">
        <v>13717</v>
      </c>
      <c r="BX13" s="48"/>
      <c r="BY13" s="48"/>
      <c r="BZ13" s="48"/>
      <c r="CA13" s="48"/>
      <c r="CB13" s="48">
        <v>854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16239</v>
      </c>
      <c r="BN14" s="48"/>
      <c r="BO14" s="48"/>
      <c r="BP14" s="48"/>
      <c r="BQ14" s="48"/>
      <c r="BR14" s="48">
        <v>3283</v>
      </c>
      <c r="BS14" s="48"/>
      <c r="BT14" s="48"/>
      <c r="BU14" s="48"/>
      <c r="BV14" s="48"/>
      <c r="BW14" s="48">
        <v>10739</v>
      </c>
      <c r="BX14" s="48"/>
      <c r="BY14" s="48"/>
      <c r="BZ14" s="48"/>
      <c r="CA14" s="48"/>
      <c r="CB14" s="48">
        <v>1092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13402</v>
      </c>
      <c r="BN15" s="48"/>
      <c r="BO15" s="48"/>
      <c r="BP15" s="48"/>
      <c r="BQ15" s="48"/>
      <c r="BR15" s="48">
        <v>3900</v>
      </c>
      <c r="BS15" s="48"/>
      <c r="BT15" s="48"/>
      <c r="BU15" s="48"/>
      <c r="BV15" s="48"/>
      <c r="BW15" s="48">
        <v>6750</v>
      </c>
      <c r="BX15" s="48"/>
      <c r="BY15" s="48"/>
      <c r="BZ15" s="48"/>
      <c r="CA15" s="48"/>
      <c r="CB15" s="48">
        <v>1124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7564</v>
      </c>
      <c r="BN16" s="48"/>
      <c r="BO16" s="48"/>
      <c r="BP16" s="48"/>
      <c r="BQ16" s="48"/>
      <c r="BR16" s="48">
        <v>3385</v>
      </c>
      <c r="BS16" s="48"/>
      <c r="BT16" s="48"/>
      <c r="BU16" s="48"/>
      <c r="BV16" s="48"/>
      <c r="BW16" s="48">
        <v>3238</v>
      </c>
      <c r="BX16" s="48"/>
      <c r="BY16" s="48"/>
      <c r="BZ16" s="48"/>
      <c r="CA16" s="48"/>
      <c r="CB16" s="48">
        <v>852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5375</v>
      </c>
      <c r="BN17" s="67"/>
      <c r="BO17" s="67"/>
      <c r="BP17" s="67"/>
      <c r="BQ17" s="67"/>
      <c r="BR17" s="67">
        <v>3503</v>
      </c>
      <c r="BS17" s="67"/>
      <c r="BT17" s="67"/>
      <c r="BU17" s="67"/>
      <c r="BV17" s="67"/>
      <c r="BW17" s="67">
        <v>1979</v>
      </c>
      <c r="BX17" s="67"/>
      <c r="BY17" s="67"/>
      <c r="BZ17" s="67"/>
      <c r="CA17" s="67"/>
      <c r="CB17" s="67">
        <v>962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97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判定B以上（治療中含む）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513</v>
      </c>
      <c r="G54" s="28"/>
      <c r="H54" s="28"/>
      <c r="I54" s="28"/>
      <c r="J54" s="28">
        <f>BR6</f>
        <v>16</v>
      </c>
      <c r="K54" s="28"/>
      <c r="L54" s="28"/>
      <c r="M54" s="28"/>
      <c r="N54" s="90">
        <f t="shared" ref="N54:N61" si="2">IFERROR(J54/F54,0)</f>
        <v>3.1189083820662766E-2</v>
      </c>
      <c r="O54" s="91"/>
      <c r="P54" s="91"/>
      <c r="Q54" s="92"/>
      <c r="R54" s="28">
        <f>BW6</f>
        <v>388</v>
      </c>
      <c r="S54" s="28"/>
      <c r="T54" s="28"/>
      <c r="U54" s="28"/>
      <c r="V54" s="28">
        <f>CB6</f>
        <v>11</v>
      </c>
      <c r="W54" s="28"/>
      <c r="X54" s="28"/>
      <c r="Y54" s="28"/>
      <c r="Z54" s="90">
        <f t="shared" ref="Z54:Z61" si="3">IFERROR(V54/R54,0)</f>
        <v>2.8350515463917526E-2</v>
      </c>
      <c r="AA54" s="91"/>
      <c r="AB54" s="91"/>
      <c r="AC54" s="92"/>
      <c r="AD54" s="28">
        <f t="shared" ref="AD54:AD60" si="4">F54+R54</f>
        <v>901</v>
      </c>
      <c r="AE54" s="28"/>
      <c r="AF54" s="28"/>
      <c r="AG54" s="28"/>
      <c r="AH54" s="28">
        <f t="shared" ref="AH54:AH60" si="5">J54+V54</f>
        <v>27</v>
      </c>
      <c r="AI54" s="28"/>
      <c r="AJ54" s="28"/>
      <c r="AK54" s="28"/>
      <c r="AL54" s="90">
        <f t="shared" ref="AL54:AL61" si="6">IFERROR(AH54/AD54,0)</f>
        <v>2.9966703662597113E-2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3.1189083820662766E-2</v>
      </c>
      <c r="AX54" s="33"/>
      <c r="AY54" s="33"/>
      <c r="AZ54" s="33"/>
      <c r="BA54" s="34"/>
      <c r="BB54" s="32">
        <f t="shared" ref="BB54:BB61" si="8">Z54</f>
        <v>2.8350515463917526E-2</v>
      </c>
      <c r="BC54" s="33"/>
      <c r="BD54" s="33"/>
      <c r="BE54" s="33"/>
      <c r="BF54" s="34"/>
      <c r="BG54" s="32">
        <f t="shared" ref="BG54:BG61" si="9">AL54</f>
        <v>2.9966703662597113E-2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29219</v>
      </c>
      <c r="G55" s="39"/>
      <c r="H55" s="39"/>
      <c r="I55" s="39"/>
      <c r="J55" s="39">
        <f>SUM(BR7:BV8)</f>
        <v>489</v>
      </c>
      <c r="K55" s="39"/>
      <c r="L55" s="39"/>
      <c r="M55" s="39"/>
      <c r="N55" s="96">
        <f t="shared" si="2"/>
        <v>1.6735685683972757E-2</v>
      </c>
      <c r="O55" s="97"/>
      <c r="P55" s="97"/>
      <c r="Q55" s="98"/>
      <c r="R55" s="39">
        <f>SUM(BW7:CA8)</f>
        <v>30150</v>
      </c>
      <c r="S55" s="39"/>
      <c r="T55" s="39"/>
      <c r="U55" s="39"/>
      <c r="V55" s="39">
        <f>SUM(CB7:CF8)</f>
        <v>416</v>
      </c>
      <c r="W55" s="39"/>
      <c r="X55" s="39"/>
      <c r="Y55" s="39"/>
      <c r="Z55" s="96">
        <f t="shared" si="3"/>
        <v>1.3797678275290215E-2</v>
      </c>
      <c r="AA55" s="97"/>
      <c r="AB55" s="97"/>
      <c r="AC55" s="98"/>
      <c r="AD55" s="39">
        <f t="shared" si="4"/>
        <v>59369</v>
      </c>
      <c r="AE55" s="39"/>
      <c r="AF55" s="39"/>
      <c r="AG55" s="39"/>
      <c r="AH55" s="39">
        <f t="shared" si="5"/>
        <v>905</v>
      </c>
      <c r="AI55" s="39"/>
      <c r="AJ55" s="39"/>
      <c r="AK55" s="39"/>
      <c r="AL55" s="96">
        <f t="shared" si="6"/>
        <v>1.5243645673668076E-2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1.6735685683972757E-2</v>
      </c>
      <c r="AX55" s="44"/>
      <c r="AY55" s="44"/>
      <c r="AZ55" s="44"/>
      <c r="BA55" s="45"/>
      <c r="BB55" s="43">
        <f t="shared" si="8"/>
        <v>1.3797678275290215E-2</v>
      </c>
      <c r="BC55" s="44"/>
      <c r="BD55" s="44"/>
      <c r="BE55" s="44"/>
      <c r="BF55" s="45"/>
      <c r="BG55" s="43">
        <f t="shared" si="9"/>
        <v>1.5243645673668076E-2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36427</v>
      </c>
      <c r="G56" s="39"/>
      <c r="H56" s="39"/>
      <c r="I56" s="39"/>
      <c r="J56" s="39">
        <f>SUM(BR9:BV10)</f>
        <v>929</v>
      </c>
      <c r="K56" s="39"/>
      <c r="L56" s="39"/>
      <c r="M56" s="39"/>
      <c r="N56" s="96">
        <f t="shared" si="2"/>
        <v>2.5503060916353255E-2</v>
      </c>
      <c r="O56" s="97"/>
      <c r="P56" s="97"/>
      <c r="Q56" s="98"/>
      <c r="R56" s="39">
        <f>SUM(BW9:CA10)</f>
        <v>29863</v>
      </c>
      <c r="S56" s="39"/>
      <c r="T56" s="39"/>
      <c r="U56" s="39"/>
      <c r="V56" s="39">
        <f>SUM(CB9:CF10)</f>
        <v>638</v>
      </c>
      <c r="W56" s="39"/>
      <c r="X56" s="39"/>
      <c r="Y56" s="39"/>
      <c r="Z56" s="96">
        <f t="shared" si="3"/>
        <v>2.1364229983591734E-2</v>
      </c>
      <c r="AA56" s="97"/>
      <c r="AB56" s="97"/>
      <c r="AC56" s="98"/>
      <c r="AD56" s="39">
        <f t="shared" si="4"/>
        <v>66290</v>
      </c>
      <c r="AE56" s="39"/>
      <c r="AF56" s="39"/>
      <c r="AG56" s="39"/>
      <c r="AH56" s="39">
        <f t="shared" si="5"/>
        <v>1567</v>
      </c>
      <c r="AI56" s="39"/>
      <c r="AJ56" s="39"/>
      <c r="AK56" s="39"/>
      <c r="AL56" s="96">
        <f t="shared" si="6"/>
        <v>2.3638557851863026E-2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2.5503060916353255E-2</v>
      </c>
      <c r="AX56" s="44"/>
      <c r="AY56" s="44"/>
      <c r="AZ56" s="44"/>
      <c r="BA56" s="45"/>
      <c r="BB56" s="43">
        <f t="shared" si="8"/>
        <v>2.1364229983591734E-2</v>
      </c>
      <c r="BC56" s="44"/>
      <c r="BD56" s="44"/>
      <c r="BE56" s="44"/>
      <c r="BF56" s="45"/>
      <c r="BG56" s="43">
        <f t="shared" si="9"/>
        <v>2.3638557851863026E-2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35426</v>
      </c>
      <c r="G57" s="39"/>
      <c r="H57" s="39"/>
      <c r="I57" s="39"/>
      <c r="J57" s="39">
        <f>SUM(BR11:BV12)</f>
        <v>2445</v>
      </c>
      <c r="K57" s="39"/>
      <c r="L57" s="39"/>
      <c r="M57" s="39"/>
      <c r="N57" s="96">
        <f t="shared" si="2"/>
        <v>6.9017106080280013E-2</v>
      </c>
      <c r="O57" s="97"/>
      <c r="P57" s="97"/>
      <c r="Q57" s="98"/>
      <c r="R57" s="39">
        <f>SUM(BW11:CA12)</f>
        <v>26237</v>
      </c>
      <c r="S57" s="39"/>
      <c r="T57" s="39"/>
      <c r="U57" s="39"/>
      <c r="V57" s="39">
        <f>SUM(CB11:CF12)</f>
        <v>997</v>
      </c>
      <c r="W57" s="39"/>
      <c r="X57" s="39"/>
      <c r="Y57" s="39"/>
      <c r="Z57" s="96">
        <f t="shared" si="3"/>
        <v>3.7999771315318065E-2</v>
      </c>
      <c r="AA57" s="97"/>
      <c r="AB57" s="97"/>
      <c r="AC57" s="98"/>
      <c r="AD57" s="39">
        <f t="shared" si="4"/>
        <v>61663</v>
      </c>
      <c r="AE57" s="39"/>
      <c r="AF57" s="39"/>
      <c r="AG57" s="39"/>
      <c r="AH57" s="39">
        <f t="shared" si="5"/>
        <v>3442</v>
      </c>
      <c r="AI57" s="39"/>
      <c r="AJ57" s="39"/>
      <c r="AK57" s="39"/>
      <c r="AL57" s="96">
        <f t="shared" si="6"/>
        <v>5.5819535215607417E-2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6.9017106080280013E-2</v>
      </c>
      <c r="AX57" s="44"/>
      <c r="AY57" s="44"/>
      <c r="AZ57" s="44"/>
      <c r="BA57" s="45"/>
      <c r="BB57" s="43">
        <f t="shared" si="8"/>
        <v>3.7999771315318065E-2</v>
      </c>
      <c r="BC57" s="44"/>
      <c r="BD57" s="44"/>
      <c r="BE57" s="44"/>
      <c r="BF57" s="45"/>
      <c r="BG57" s="43">
        <f t="shared" si="9"/>
        <v>5.5819535215607417E-2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35241</v>
      </c>
      <c r="G58" s="39"/>
      <c r="H58" s="39"/>
      <c r="I58" s="39"/>
      <c r="J58" s="39">
        <f>SUM(BR13:BV14)</f>
        <v>5679</v>
      </c>
      <c r="K58" s="39"/>
      <c r="L58" s="39"/>
      <c r="M58" s="39"/>
      <c r="N58" s="96">
        <f t="shared" si="2"/>
        <v>0.16114752702817742</v>
      </c>
      <c r="O58" s="97"/>
      <c r="P58" s="97"/>
      <c r="Q58" s="98"/>
      <c r="R58" s="39">
        <f>SUM(BW13:CA14)</f>
        <v>24456</v>
      </c>
      <c r="S58" s="39"/>
      <c r="T58" s="39"/>
      <c r="U58" s="39"/>
      <c r="V58" s="39">
        <f>SUM(CB13:CF14)</f>
        <v>1946</v>
      </c>
      <c r="W58" s="39"/>
      <c r="X58" s="39"/>
      <c r="Y58" s="39"/>
      <c r="Z58" s="96">
        <f t="shared" si="3"/>
        <v>7.9571475302584238E-2</v>
      </c>
      <c r="AA58" s="97"/>
      <c r="AB58" s="97"/>
      <c r="AC58" s="98"/>
      <c r="AD58" s="39">
        <f t="shared" si="4"/>
        <v>59697</v>
      </c>
      <c r="AE58" s="39"/>
      <c r="AF58" s="39"/>
      <c r="AG58" s="39"/>
      <c r="AH58" s="39">
        <f t="shared" si="5"/>
        <v>7625</v>
      </c>
      <c r="AI58" s="39"/>
      <c r="AJ58" s="39"/>
      <c r="AK58" s="39"/>
      <c r="AL58" s="96">
        <f t="shared" si="6"/>
        <v>0.12772836155920733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0.16114752702817742</v>
      </c>
      <c r="AX58" s="44"/>
      <c r="AY58" s="44"/>
      <c r="AZ58" s="44"/>
      <c r="BA58" s="45"/>
      <c r="BB58" s="43">
        <f t="shared" si="8"/>
        <v>7.9571475302584238E-2</v>
      </c>
      <c r="BC58" s="44"/>
      <c r="BD58" s="44"/>
      <c r="BE58" s="44"/>
      <c r="BF58" s="45"/>
      <c r="BG58" s="43">
        <f t="shared" si="9"/>
        <v>0.12772836155920733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20966</v>
      </c>
      <c r="G59" s="39"/>
      <c r="H59" s="39"/>
      <c r="I59" s="39"/>
      <c r="J59" s="39">
        <f>SUM(BR15:BV16)</f>
        <v>7285</v>
      </c>
      <c r="K59" s="39"/>
      <c r="L59" s="39"/>
      <c r="M59" s="39"/>
      <c r="N59" s="96">
        <f t="shared" si="2"/>
        <v>0.34746732805494612</v>
      </c>
      <c r="O59" s="97"/>
      <c r="P59" s="97"/>
      <c r="Q59" s="98"/>
      <c r="R59" s="39">
        <f>SUM(BW15:CA16)</f>
        <v>9988</v>
      </c>
      <c r="S59" s="39"/>
      <c r="T59" s="39"/>
      <c r="U59" s="39"/>
      <c r="V59" s="39">
        <f>SUM(CB15:CF16)</f>
        <v>1976</v>
      </c>
      <c r="W59" s="39"/>
      <c r="X59" s="39"/>
      <c r="Y59" s="39"/>
      <c r="Z59" s="96">
        <f t="shared" si="3"/>
        <v>0.19783740488586304</v>
      </c>
      <c r="AA59" s="97"/>
      <c r="AB59" s="97"/>
      <c r="AC59" s="98"/>
      <c r="AD59" s="39">
        <f t="shared" si="4"/>
        <v>30954</v>
      </c>
      <c r="AE59" s="39"/>
      <c r="AF59" s="39"/>
      <c r="AG59" s="39"/>
      <c r="AH59" s="39">
        <f t="shared" si="5"/>
        <v>9261</v>
      </c>
      <c r="AI59" s="39"/>
      <c r="AJ59" s="39"/>
      <c r="AK59" s="39"/>
      <c r="AL59" s="96">
        <f t="shared" si="6"/>
        <v>0.29918588873812757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0.34746732805494612</v>
      </c>
      <c r="AX59" s="44"/>
      <c r="AY59" s="44"/>
      <c r="AZ59" s="44"/>
      <c r="BA59" s="45"/>
      <c r="BB59" s="43">
        <f t="shared" si="8"/>
        <v>0.19783740488586304</v>
      </c>
      <c r="BC59" s="44"/>
      <c r="BD59" s="44"/>
      <c r="BE59" s="44"/>
      <c r="BF59" s="45"/>
      <c r="BG59" s="43">
        <f t="shared" si="9"/>
        <v>0.29918588873812757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5375</v>
      </c>
      <c r="G60" s="50"/>
      <c r="H60" s="50"/>
      <c r="I60" s="50"/>
      <c r="J60" s="50">
        <f>BR17</f>
        <v>3503</v>
      </c>
      <c r="K60" s="50"/>
      <c r="L60" s="50"/>
      <c r="M60" s="50"/>
      <c r="N60" s="102">
        <f t="shared" si="2"/>
        <v>0.65172093023255817</v>
      </c>
      <c r="O60" s="103"/>
      <c r="P60" s="103"/>
      <c r="Q60" s="104"/>
      <c r="R60" s="50">
        <f>BW17</f>
        <v>1979</v>
      </c>
      <c r="S60" s="50"/>
      <c r="T60" s="50"/>
      <c r="U60" s="50"/>
      <c r="V60" s="50">
        <f>CB17</f>
        <v>962</v>
      </c>
      <c r="W60" s="50"/>
      <c r="X60" s="50"/>
      <c r="Y60" s="50"/>
      <c r="Z60" s="102">
        <f t="shared" si="3"/>
        <v>0.48610409297625062</v>
      </c>
      <c r="AA60" s="103"/>
      <c r="AB60" s="103"/>
      <c r="AC60" s="104"/>
      <c r="AD60" s="50">
        <f t="shared" si="4"/>
        <v>7354</v>
      </c>
      <c r="AE60" s="50"/>
      <c r="AF60" s="50"/>
      <c r="AG60" s="50"/>
      <c r="AH60" s="50">
        <f t="shared" si="5"/>
        <v>4465</v>
      </c>
      <c r="AI60" s="50"/>
      <c r="AJ60" s="50"/>
      <c r="AK60" s="50"/>
      <c r="AL60" s="102">
        <f t="shared" si="6"/>
        <v>0.60715257002991574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0.65172093023255817</v>
      </c>
      <c r="AX60" s="55"/>
      <c r="AY60" s="55"/>
      <c r="AZ60" s="55"/>
      <c r="BA60" s="56"/>
      <c r="BB60" s="54">
        <f t="shared" si="8"/>
        <v>0.48610409297625062</v>
      </c>
      <c r="BC60" s="55"/>
      <c r="BD60" s="55"/>
      <c r="BE60" s="55"/>
      <c r="BF60" s="56"/>
      <c r="BG60" s="54">
        <f t="shared" si="9"/>
        <v>0.60715257002991574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163167</v>
      </c>
      <c r="G61" s="58"/>
      <c r="H61" s="58"/>
      <c r="I61" s="58"/>
      <c r="J61" s="58">
        <f>SUM(J54:M60)</f>
        <v>20346</v>
      </c>
      <c r="K61" s="58"/>
      <c r="L61" s="58"/>
      <c r="M61" s="58"/>
      <c r="N61" s="62">
        <f t="shared" si="2"/>
        <v>0.12469433157439924</v>
      </c>
      <c r="O61" s="63"/>
      <c r="P61" s="63"/>
      <c r="Q61" s="64"/>
      <c r="R61" s="58">
        <f>SUM(R54:U60)</f>
        <v>123061</v>
      </c>
      <c r="S61" s="58"/>
      <c r="T61" s="58"/>
      <c r="U61" s="58"/>
      <c r="V61" s="58">
        <f>SUM(V54:Y60)</f>
        <v>6946</v>
      </c>
      <c r="W61" s="58"/>
      <c r="X61" s="58"/>
      <c r="Y61" s="58"/>
      <c r="Z61" s="62">
        <f t="shared" si="3"/>
        <v>5.6443552384589757E-2</v>
      </c>
      <c r="AA61" s="63"/>
      <c r="AB61" s="63"/>
      <c r="AC61" s="64"/>
      <c r="AD61" s="58">
        <f>SUM(AD54:AG60)</f>
        <v>286228</v>
      </c>
      <c r="AE61" s="58"/>
      <c r="AF61" s="58"/>
      <c r="AG61" s="58"/>
      <c r="AH61" s="58">
        <f>SUM(AH54:AK60)</f>
        <v>27292</v>
      </c>
      <c r="AI61" s="58"/>
      <c r="AJ61" s="58"/>
      <c r="AK61" s="58"/>
      <c r="AL61" s="62">
        <f t="shared" si="6"/>
        <v>9.5350559693670775E-2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0.12469433157439924</v>
      </c>
      <c r="AX61" s="63"/>
      <c r="AY61" s="63"/>
      <c r="AZ61" s="63"/>
      <c r="BA61" s="64"/>
      <c r="BB61" s="62">
        <f t="shared" si="8"/>
        <v>5.6443552384589757E-2</v>
      </c>
      <c r="BC61" s="63"/>
      <c r="BD61" s="63"/>
      <c r="BE61" s="63"/>
      <c r="BF61" s="64"/>
      <c r="BG61" s="62">
        <f t="shared" si="9"/>
        <v>9.5350559693670775E-2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判定B以上（治療中含む）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0F2FE-4970-4ABD-9FDE-B045E4FC48F0}">
  <sheetPr codeName="Sheet4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1906</v>
      </c>
      <c r="J6" s="28"/>
      <c r="K6" s="28"/>
      <c r="L6" s="28"/>
      <c r="M6" s="28"/>
      <c r="N6" s="28">
        <f>SUM(BR6,CB6)</f>
        <v>50</v>
      </c>
      <c r="O6" s="28"/>
      <c r="P6" s="28"/>
      <c r="Q6" s="28"/>
      <c r="R6" s="28"/>
      <c r="S6" s="29">
        <f t="shared" ref="S6:S13" si="0">IFERROR(N6/I6,0)</f>
        <v>2.6232948583420776E-2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2.6232948583420776E-2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1114</v>
      </c>
      <c r="BN6" s="37"/>
      <c r="BO6" s="37"/>
      <c r="BP6" s="37"/>
      <c r="BQ6" s="37"/>
      <c r="BR6" s="37">
        <v>43</v>
      </c>
      <c r="BS6" s="37"/>
      <c r="BT6" s="37"/>
      <c r="BU6" s="37"/>
      <c r="BV6" s="37"/>
      <c r="BW6" s="37">
        <v>792</v>
      </c>
      <c r="BX6" s="37"/>
      <c r="BY6" s="37"/>
      <c r="BZ6" s="37"/>
      <c r="CA6" s="37"/>
      <c r="CB6" s="37">
        <v>7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59997</v>
      </c>
      <c r="J7" s="39"/>
      <c r="K7" s="39"/>
      <c r="L7" s="39"/>
      <c r="M7" s="39"/>
      <c r="N7" s="39">
        <f>SUM(BR7:BV8,CB7:CF8)</f>
        <v>1028</v>
      </c>
      <c r="O7" s="39"/>
      <c r="P7" s="39"/>
      <c r="Q7" s="39"/>
      <c r="R7" s="39"/>
      <c r="S7" s="40">
        <f t="shared" si="0"/>
        <v>1.7134190042835475E-2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1.7134190042835475E-2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9827</v>
      </c>
      <c r="BN7" s="48"/>
      <c r="BO7" s="48"/>
      <c r="BP7" s="48"/>
      <c r="BQ7" s="48"/>
      <c r="BR7" s="48">
        <v>223</v>
      </c>
      <c r="BS7" s="48"/>
      <c r="BT7" s="48"/>
      <c r="BU7" s="48"/>
      <c r="BV7" s="48"/>
      <c r="BW7" s="48">
        <v>10524</v>
      </c>
      <c r="BX7" s="48"/>
      <c r="BY7" s="48"/>
      <c r="BZ7" s="48"/>
      <c r="CA7" s="48"/>
      <c r="CB7" s="48">
        <v>46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66855</v>
      </c>
      <c r="J8" s="39"/>
      <c r="K8" s="39"/>
      <c r="L8" s="39"/>
      <c r="M8" s="39"/>
      <c r="N8" s="39">
        <f>SUM(BR9:BV10,CB9:CF10)</f>
        <v>3468</v>
      </c>
      <c r="O8" s="39"/>
      <c r="P8" s="39"/>
      <c r="Q8" s="39"/>
      <c r="R8" s="39"/>
      <c r="S8" s="40">
        <f t="shared" si="0"/>
        <v>5.1873457482611622E-2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5.1873457482611622E-2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19720</v>
      </c>
      <c r="BN8" s="48"/>
      <c r="BO8" s="48"/>
      <c r="BP8" s="48"/>
      <c r="BQ8" s="48"/>
      <c r="BR8" s="48">
        <v>608</v>
      </c>
      <c r="BS8" s="48"/>
      <c r="BT8" s="48"/>
      <c r="BU8" s="48"/>
      <c r="BV8" s="48"/>
      <c r="BW8" s="48">
        <v>19926</v>
      </c>
      <c r="BX8" s="48"/>
      <c r="BY8" s="48"/>
      <c r="BZ8" s="48"/>
      <c r="CA8" s="48"/>
      <c r="CB8" s="48">
        <v>151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62571</v>
      </c>
      <c r="J9" s="39"/>
      <c r="K9" s="39"/>
      <c r="L9" s="39"/>
      <c r="M9" s="39"/>
      <c r="N9" s="39">
        <f>SUM(BR11:BV12,CB11:CF12)</f>
        <v>8783</v>
      </c>
      <c r="O9" s="39"/>
      <c r="P9" s="39"/>
      <c r="Q9" s="39"/>
      <c r="R9" s="39"/>
      <c r="S9" s="40">
        <f t="shared" si="0"/>
        <v>0.14036854133704113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0.14036854133704113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19102</v>
      </c>
      <c r="BN9" s="48"/>
      <c r="BO9" s="48"/>
      <c r="BP9" s="48"/>
      <c r="BQ9" s="48"/>
      <c r="BR9" s="48">
        <v>1092</v>
      </c>
      <c r="BS9" s="48"/>
      <c r="BT9" s="48"/>
      <c r="BU9" s="48"/>
      <c r="BV9" s="48"/>
      <c r="BW9" s="48">
        <v>16449</v>
      </c>
      <c r="BX9" s="48"/>
      <c r="BY9" s="48"/>
      <c r="BZ9" s="48"/>
      <c r="CA9" s="48"/>
      <c r="CB9" s="48">
        <v>309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60925</v>
      </c>
      <c r="J10" s="39"/>
      <c r="K10" s="39"/>
      <c r="L10" s="39"/>
      <c r="M10" s="39"/>
      <c r="N10" s="39">
        <f>SUM(BR13:BV14,CB13:CF14)</f>
        <v>17475</v>
      </c>
      <c r="O10" s="39"/>
      <c r="P10" s="39"/>
      <c r="Q10" s="39"/>
      <c r="R10" s="39"/>
      <c r="S10" s="40">
        <f t="shared" si="0"/>
        <v>0.28682806729585558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0.28682806729585558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17632</v>
      </c>
      <c r="BN10" s="48"/>
      <c r="BO10" s="48"/>
      <c r="BP10" s="48"/>
      <c r="BQ10" s="48"/>
      <c r="BR10" s="48">
        <v>1573</v>
      </c>
      <c r="BS10" s="48"/>
      <c r="BT10" s="48"/>
      <c r="BU10" s="48"/>
      <c r="BV10" s="48"/>
      <c r="BW10" s="48">
        <v>13672</v>
      </c>
      <c r="BX10" s="48"/>
      <c r="BY10" s="48"/>
      <c r="BZ10" s="48"/>
      <c r="CA10" s="48"/>
      <c r="CB10" s="48">
        <v>494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31748</v>
      </c>
      <c r="J11" s="39"/>
      <c r="K11" s="39"/>
      <c r="L11" s="39"/>
      <c r="M11" s="39"/>
      <c r="N11" s="39">
        <f>SUM(BR15:BV16,CB15:CF16)</f>
        <v>14047</v>
      </c>
      <c r="O11" s="39"/>
      <c r="P11" s="39"/>
      <c r="Q11" s="39"/>
      <c r="R11" s="39"/>
      <c r="S11" s="40">
        <f t="shared" si="0"/>
        <v>0.44245306790978961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0.44245306790978961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16930</v>
      </c>
      <c r="BN11" s="48"/>
      <c r="BO11" s="48"/>
      <c r="BP11" s="48"/>
      <c r="BQ11" s="48"/>
      <c r="BR11" s="48">
        <v>2358</v>
      </c>
      <c r="BS11" s="48"/>
      <c r="BT11" s="48"/>
      <c r="BU11" s="48"/>
      <c r="BV11" s="48"/>
      <c r="BW11" s="48">
        <v>13102</v>
      </c>
      <c r="BX11" s="48"/>
      <c r="BY11" s="48"/>
      <c r="BZ11" s="48"/>
      <c r="CA11" s="48"/>
      <c r="CB11" s="48">
        <v>834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7676</v>
      </c>
      <c r="J12" s="50"/>
      <c r="K12" s="50"/>
      <c r="L12" s="50"/>
      <c r="M12" s="50"/>
      <c r="N12" s="50">
        <f>SUM(BR17,CB17)</f>
        <v>4386</v>
      </c>
      <c r="O12" s="50"/>
      <c r="P12" s="50"/>
      <c r="Q12" s="50"/>
      <c r="R12" s="50"/>
      <c r="S12" s="51">
        <f t="shared" si="0"/>
        <v>0.57139134966128191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0.57139134966128191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18843</v>
      </c>
      <c r="BN12" s="48"/>
      <c r="BO12" s="48"/>
      <c r="BP12" s="48"/>
      <c r="BQ12" s="48"/>
      <c r="BR12" s="48">
        <v>4070</v>
      </c>
      <c r="BS12" s="48"/>
      <c r="BT12" s="48"/>
      <c r="BU12" s="48"/>
      <c r="BV12" s="48"/>
      <c r="BW12" s="48">
        <v>13696</v>
      </c>
      <c r="BX12" s="48"/>
      <c r="BY12" s="48"/>
      <c r="BZ12" s="48"/>
      <c r="CA12" s="48"/>
      <c r="CB12" s="48">
        <v>1521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291678</v>
      </c>
      <c r="J13" s="58"/>
      <c r="K13" s="58"/>
      <c r="L13" s="58"/>
      <c r="M13" s="58"/>
      <c r="N13" s="58">
        <f>SUM(N6:N12)</f>
        <v>49237</v>
      </c>
      <c r="O13" s="58"/>
      <c r="P13" s="58"/>
      <c r="Q13" s="58"/>
      <c r="R13" s="58"/>
      <c r="S13" s="59">
        <f t="shared" si="0"/>
        <v>0.16880601210924376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0.16880601210924376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19258</v>
      </c>
      <c r="BN13" s="48"/>
      <c r="BO13" s="48"/>
      <c r="BP13" s="48"/>
      <c r="BQ13" s="48"/>
      <c r="BR13" s="48">
        <v>5929</v>
      </c>
      <c r="BS13" s="48"/>
      <c r="BT13" s="48"/>
      <c r="BU13" s="48"/>
      <c r="BV13" s="48"/>
      <c r="BW13" s="48">
        <v>14078</v>
      </c>
      <c r="BX13" s="48"/>
      <c r="BY13" s="48"/>
      <c r="BZ13" s="48"/>
      <c r="CA13" s="48"/>
      <c r="CB13" s="48">
        <v>2427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16562</v>
      </c>
      <c r="BN14" s="48"/>
      <c r="BO14" s="48"/>
      <c r="BP14" s="48"/>
      <c r="BQ14" s="48"/>
      <c r="BR14" s="48">
        <v>6602</v>
      </c>
      <c r="BS14" s="48"/>
      <c r="BT14" s="48"/>
      <c r="BU14" s="48"/>
      <c r="BV14" s="48"/>
      <c r="BW14" s="48">
        <v>11027</v>
      </c>
      <c r="BX14" s="48"/>
      <c r="BY14" s="48"/>
      <c r="BZ14" s="48"/>
      <c r="CA14" s="48"/>
      <c r="CB14" s="48">
        <v>2517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13626</v>
      </c>
      <c r="BN15" s="48"/>
      <c r="BO15" s="48"/>
      <c r="BP15" s="48"/>
      <c r="BQ15" s="48"/>
      <c r="BR15" s="48">
        <v>6476</v>
      </c>
      <c r="BS15" s="48"/>
      <c r="BT15" s="48"/>
      <c r="BU15" s="48"/>
      <c r="BV15" s="48"/>
      <c r="BW15" s="48">
        <v>7031</v>
      </c>
      <c r="BX15" s="48"/>
      <c r="BY15" s="48"/>
      <c r="BZ15" s="48"/>
      <c r="CA15" s="48"/>
      <c r="CB15" s="48">
        <v>2059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7695</v>
      </c>
      <c r="BN16" s="48"/>
      <c r="BO16" s="48"/>
      <c r="BP16" s="48"/>
      <c r="BQ16" s="48"/>
      <c r="BR16" s="48">
        <v>4229</v>
      </c>
      <c r="BS16" s="48"/>
      <c r="BT16" s="48"/>
      <c r="BU16" s="48"/>
      <c r="BV16" s="48"/>
      <c r="BW16" s="48">
        <v>3396</v>
      </c>
      <c r="BX16" s="48"/>
      <c r="BY16" s="48"/>
      <c r="BZ16" s="48"/>
      <c r="CA16" s="48"/>
      <c r="CB16" s="48">
        <v>1283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5560</v>
      </c>
      <c r="BN17" s="67"/>
      <c r="BO17" s="67"/>
      <c r="BP17" s="67"/>
      <c r="BQ17" s="67"/>
      <c r="BR17" s="67">
        <v>3386</v>
      </c>
      <c r="BS17" s="67"/>
      <c r="BT17" s="67"/>
      <c r="BU17" s="67"/>
      <c r="BV17" s="67"/>
      <c r="BW17" s="67">
        <v>2116</v>
      </c>
      <c r="BX17" s="67"/>
      <c r="BY17" s="67"/>
      <c r="BZ17" s="67"/>
      <c r="CA17" s="67"/>
      <c r="CB17" s="67">
        <v>1000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1114</v>
      </c>
      <c r="G54" s="28"/>
      <c r="H54" s="28"/>
      <c r="I54" s="28"/>
      <c r="J54" s="28">
        <f>BR6</f>
        <v>43</v>
      </c>
      <c r="K54" s="28"/>
      <c r="L54" s="28"/>
      <c r="M54" s="28"/>
      <c r="N54" s="90">
        <f t="shared" ref="N54:N61" si="2">IFERROR(J54/F54,0)</f>
        <v>3.859964093357271E-2</v>
      </c>
      <c r="O54" s="91"/>
      <c r="P54" s="91"/>
      <c r="Q54" s="92"/>
      <c r="R54" s="28">
        <f>BW6</f>
        <v>792</v>
      </c>
      <c r="S54" s="28"/>
      <c r="T54" s="28"/>
      <c r="U54" s="28"/>
      <c r="V54" s="28">
        <f>CB6</f>
        <v>7</v>
      </c>
      <c r="W54" s="28"/>
      <c r="X54" s="28"/>
      <c r="Y54" s="28"/>
      <c r="Z54" s="90">
        <f t="shared" ref="Z54:Z61" si="3">IFERROR(V54/R54,0)</f>
        <v>8.8383838383838381E-3</v>
      </c>
      <c r="AA54" s="91"/>
      <c r="AB54" s="91"/>
      <c r="AC54" s="92"/>
      <c r="AD54" s="28">
        <f t="shared" ref="AD54:AD60" si="4">F54+R54</f>
        <v>1906</v>
      </c>
      <c r="AE54" s="28"/>
      <c r="AF54" s="28"/>
      <c r="AG54" s="28"/>
      <c r="AH54" s="28">
        <f t="shared" ref="AH54:AH60" si="5">J54+V54</f>
        <v>50</v>
      </c>
      <c r="AI54" s="28"/>
      <c r="AJ54" s="28"/>
      <c r="AK54" s="28"/>
      <c r="AL54" s="90">
        <f t="shared" ref="AL54:AL61" si="6">IFERROR(AH54/AD54,0)</f>
        <v>2.6232948583420776E-2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3.859964093357271E-2</v>
      </c>
      <c r="AX54" s="33"/>
      <c r="AY54" s="33"/>
      <c r="AZ54" s="33"/>
      <c r="BA54" s="34"/>
      <c r="BB54" s="32">
        <f t="shared" ref="BB54:BB61" si="8">Z54</f>
        <v>8.8383838383838381E-3</v>
      </c>
      <c r="BC54" s="33"/>
      <c r="BD54" s="33"/>
      <c r="BE54" s="33"/>
      <c r="BF54" s="34"/>
      <c r="BG54" s="32">
        <f t="shared" ref="BG54:BG61" si="9">AL54</f>
        <v>2.6232948583420776E-2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29547</v>
      </c>
      <c r="G55" s="39"/>
      <c r="H55" s="39"/>
      <c r="I55" s="39"/>
      <c r="J55" s="39">
        <f>SUM(BR7:BV8)</f>
        <v>831</v>
      </c>
      <c r="K55" s="39"/>
      <c r="L55" s="39"/>
      <c r="M55" s="39"/>
      <c r="N55" s="96">
        <f t="shared" si="2"/>
        <v>2.8124682708904458E-2</v>
      </c>
      <c r="O55" s="97"/>
      <c r="P55" s="97"/>
      <c r="Q55" s="98"/>
      <c r="R55" s="39">
        <f>SUM(BW7:CA8)</f>
        <v>30450</v>
      </c>
      <c r="S55" s="39"/>
      <c r="T55" s="39"/>
      <c r="U55" s="39"/>
      <c r="V55" s="39">
        <f>SUM(CB7:CF8)</f>
        <v>197</v>
      </c>
      <c r="W55" s="39"/>
      <c r="X55" s="39"/>
      <c r="Y55" s="39"/>
      <c r="Z55" s="96">
        <f t="shared" si="3"/>
        <v>6.4696223316912972E-3</v>
      </c>
      <c r="AA55" s="97"/>
      <c r="AB55" s="97"/>
      <c r="AC55" s="98"/>
      <c r="AD55" s="39">
        <f t="shared" si="4"/>
        <v>59997</v>
      </c>
      <c r="AE55" s="39"/>
      <c r="AF55" s="39"/>
      <c r="AG55" s="39"/>
      <c r="AH55" s="39">
        <f t="shared" si="5"/>
        <v>1028</v>
      </c>
      <c r="AI55" s="39"/>
      <c r="AJ55" s="39"/>
      <c r="AK55" s="39"/>
      <c r="AL55" s="96">
        <f t="shared" si="6"/>
        <v>1.7134190042835475E-2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2.8124682708904458E-2</v>
      </c>
      <c r="AX55" s="44"/>
      <c r="AY55" s="44"/>
      <c r="AZ55" s="44"/>
      <c r="BA55" s="45"/>
      <c r="BB55" s="43">
        <f t="shared" si="8"/>
        <v>6.4696223316912972E-3</v>
      </c>
      <c r="BC55" s="44"/>
      <c r="BD55" s="44"/>
      <c r="BE55" s="44"/>
      <c r="BF55" s="45"/>
      <c r="BG55" s="43">
        <f t="shared" si="9"/>
        <v>1.7134190042835475E-2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36734</v>
      </c>
      <c r="G56" s="39"/>
      <c r="H56" s="39"/>
      <c r="I56" s="39"/>
      <c r="J56" s="39">
        <f>SUM(BR9:BV10)</f>
        <v>2665</v>
      </c>
      <c r="K56" s="39"/>
      <c r="L56" s="39"/>
      <c r="M56" s="39"/>
      <c r="N56" s="96">
        <f t="shared" si="2"/>
        <v>7.2548592584526603E-2</v>
      </c>
      <c r="O56" s="97"/>
      <c r="P56" s="97"/>
      <c r="Q56" s="98"/>
      <c r="R56" s="39">
        <f>SUM(BW9:CA10)</f>
        <v>30121</v>
      </c>
      <c r="S56" s="39"/>
      <c r="T56" s="39"/>
      <c r="U56" s="39"/>
      <c r="V56" s="39">
        <f>SUM(CB9:CF10)</f>
        <v>803</v>
      </c>
      <c r="W56" s="39"/>
      <c r="X56" s="39"/>
      <c r="Y56" s="39"/>
      <c r="Z56" s="96">
        <f t="shared" si="3"/>
        <v>2.665914146276684E-2</v>
      </c>
      <c r="AA56" s="97"/>
      <c r="AB56" s="97"/>
      <c r="AC56" s="98"/>
      <c r="AD56" s="39">
        <f t="shared" si="4"/>
        <v>66855</v>
      </c>
      <c r="AE56" s="39"/>
      <c r="AF56" s="39"/>
      <c r="AG56" s="39"/>
      <c r="AH56" s="39">
        <f t="shared" si="5"/>
        <v>3468</v>
      </c>
      <c r="AI56" s="39"/>
      <c r="AJ56" s="39"/>
      <c r="AK56" s="39"/>
      <c r="AL56" s="96">
        <f t="shared" si="6"/>
        <v>5.1873457482611622E-2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7.2548592584526603E-2</v>
      </c>
      <c r="AX56" s="44"/>
      <c r="AY56" s="44"/>
      <c r="AZ56" s="44"/>
      <c r="BA56" s="45"/>
      <c r="BB56" s="43">
        <f t="shared" si="8"/>
        <v>2.665914146276684E-2</v>
      </c>
      <c r="BC56" s="44"/>
      <c r="BD56" s="44"/>
      <c r="BE56" s="44"/>
      <c r="BF56" s="45"/>
      <c r="BG56" s="43">
        <f t="shared" si="9"/>
        <v>5.1873457482611622E-2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35773</v>
      </c>
      <c r="G57" s="39"/>
      <c r="H57" s="39"/>
      <c r="I57" s="39"/>
      <c r="J57" s="39">
        <f>SUM(BR11:BV12)</f>
        <v>6428</v>
      </c>
      <c r="K57" s="39"/>
      <c r="L57" s="39"/>
      <c r="M57" s="39"/>
      <c r="N57" s="96">
        <f t="shared" si="2"/>
        <v>0.17968859195482625</v>
      </c>
      <c r="O57" s="97"/>
      <c r="P57" s="97"/>
      <c r="Q57" s="98"/>
      <c r="R57" s="39">
        <f>SUM(BW11:CA12)</f>
        <v>26798</v>
      </c>
      <c r="S57" s="39"/>
      <c r="T57" s="39"/>
      <c r="U57" s="39"/>
      <c r="V57" s="39">
        <f>SUM(CB11:CF12)</f>
        <v>2355</v>
      </c>
      <c r="W57" s="39"/>
      <c r="X57" s="39"/>
      <c r="Y57" s="39"/>
      <c r="Z57" s="96">
        <f t="shared" si="3"/>
        <v>8.7879692514366739E-2</v>
      </c>
      <c r="AA57" s="97"/>
      <c r="AB57" s="97"/>
      <c r="AC57" s="98"/>
      <c r="AD57" s="39">
        <f t="shared" si="4"/>
        <v>62571</v>
      </c>
      <c r="AE57" s="39"/>
      <c r="AF57" s="39"/>
      <c r="AG57" s="39"/>
      <c r="AH57" s="39">
        <f t="shared" si="5"/>
        <v>8783</v>
      </c>
      <c r="AI57" s="39"/>
      <c r="AJ57" s="39"/>
      <c r="AK57" s="39"/>
      <c r="AL57" s="96">
        <f t="shared" si="6"/>
        <v>0.14036854133704113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0.17968859195482625</v>
      </c>
      <c r="AX57" s="44"/>
      <c r="AY57" s="44"/>
      <c r="AZ57" s="44"/>
      <c r="BA57" s="45"/>
      <c r="BB57" s="43">
        <f t="shared" si="8"/>
        <v>8.7879692514366739E-2</v>
      </c>
      <c r="BC57" s="44"/>
      <c r="BD57" s="44"/>
      <c r="BE57" s="44"/>
      <c r="BF57" s="45"/>
      <c r="BG57" s="43">
        <f t="shared" si="9"/>
        <v>0.14036854133704113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35820</v>
      </c>
      <c r="G58" s="39"/>
      <c r="H58" s="39"/>
      <c r="I58" s="39"/>
      <c r="J58" s="39">
        <f>SUM(BR13:BV14)</f>
        <v>12531</v>
      </c>
      <c r="K58" s="39"/>
      <c r="L58" s="39"/>
      <c r="M58" s="39"/>
      <c r="N58" s="96">
        <f t="shared" si="2"/>
        <v>0.34983249581239528</v>
      </c>
      <c r="O58" s="97"/>
      <c r="P58" s="97"/>
      <c r="Q58" s="98"/>
      <c r="R58" s="39">
        <f>SUM(BW13:CA14)</f>
        <v>25105</v>
      </c>
      <c r="S58" s="39"/>
      <c r="T58" s="39"/>
      <c r="U58" s="39"/>
      <c r="V58" s="39">
        <f>SUM(CB13:CF14)</f>
        <v>4944</v>
      </c>
      <c r="W58" s="39"/>
      <c r="X58" s="39"/>
      <c r="Y58" s="39"/>
      <c r="Z58" s="96">
        <f t="shared" si="3"/>
        <v>0.19693288189603664</v>
      </c>
      <c r="AA58" s="97"/>
      <c r="AB58" s="97"/>
      <c r="AC58" s="98"/>
      <c r="AD58" s="39">
        <f t="shared" si="4"/>
        <v>60925</v>
      </c>
      <c r="AE58" s="39"/>
      <c r="AF58" s="39"/>
      <c r="AG58" s="39"/>
      <c r="AH58" s="39">
        <f t="shared" si="5"/>
        <v>17475</v>
      </c>
      <c r="AI58" s="39"/>
      <c r="AJ58" s="39"/>
      <c r="AK58" s="39"/>
      <c r="AL58" s="96">
        <f t="shared" si="6"/>
        <v>0.28682806729585558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0.34983249581239528</v>
      </c>
      <c r="AX58" s="44"/>
      <c r="AY58" s="44"/>
      <c r="AZ58" s="44"/>
      <c r="BA58" s="45"/>
      <c r="BB58" s="43">
        <f t="shared" si="8"/>
        <v>0.19693288189603664</v>
      </c>
      <c r="BC58" s="44"/>
      <c r="BD58" s="44"/>
      <c r="BE58" s="44"/>
      <c r="BF58" s="45"/>
      <c r="BG58" s="43">
        <f t="shared" si="9"/>
        <v>0.28682806729585558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21321</v>
      </c>
      <c r="G59" s="39"/>
      <c r="H59" s="39"/>
      <c r="I59" s="39"/>
      <c r="J59" s="39">
        <f>SUM(BR15:BV16)</f>
        <v>10705</v>
      </c>
      <c r="K59" s="39"/>
      <c r="L59" s="39"/>
      <c r="M59" s="39"/>
      <c r="N59" s="96">
        <f t="shared" si="2"/>
        <v>0.50208714413020028</v>
      </c>
      <c r="O59" s="97"/>
      <c r="P59" s="97"/>
      <c r="Q59" s="98"/>
      <c r="R59" s="39">
        <f>SUM(BW15:CA16)</f>
        <v>10427</v>
      </c>
      <c r="S59" s="39"/>
      <c r="T59" s="39"/>
      <c r="U59" s="39"/>
      <c r="V59" s="39">
        <f>SUM(CB15:CF16)</f>
        <v>3342</v>
      </c>
      <c r="W59" s="39"/>
      <c r="X59" s="39"/>
      <c r="Y59" s="39"/>
      <c r="Z59" s="96">
        <f t="shared" si="3"/>
        <v>0.32051405006233818</v>
      </c>
      <c r="AA59" s="97"/>
      <c r="AB59" s="97"/>
      <c r="AC59" s="98"/>
      <c r="AD59" s="39">
        <f t="shared" si="4"/>
        <v>31748</v>
      </c>
      <c r="AE59" s="39"/>
      <c r="AF59" s="39"/>
      <c r="AG59" s="39"/>
      <c r="AH59" s="39">
        <f t="shared" si="5"/>
        <v>14047</v>
      </c>
      <c r="AI59" s="39"/>
      <c r="AJ59" s="39"/>
      <c r="AK59" s="39"/>
      <c r="AL59" s="96">
        <f t="shared" si="6"/>
        <v>0.44245306790978961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0.50208714413020028</v>
      </c>
      <c r="AX59" s="44"/>
      <c r="AY59" s="44"/>
      <c r="AZ59" s="44"/>
      <c r="BA59" s="45"/>
      <c r="BB59" s="43">
        <f t="shared" si="8"/>
        <v>0.32051405006233818</v>
      </c>
      <c r="BC59" s="44"/>
      <c r="BD59" s="44"/>
      <c r="BE59" s="44"/>
      <c r="BF59" s="45"/>
      <c r="BG59" s="43">
        <f t="shared" si="9"/>
        <v>0.44245306790978961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5560</v>
      </c>
      <c r="G60" s="50"/>
      <c r="H60" s="50"/>
      <c r="I60" s="50"/>
      <c r="J60" s="50">
        <f>BR17</f>
        <v>3386</v>
      </c>
      <c r="K60" s="50"/>
      <c r="L60" s="50"/>
      <c r="M60" s="50"/>
      <c r="N60" s="102">
        <f t="shared" si="2"/>
        <v>0.60899280575539572</v>
      </c>
      <c r="O60" s="103"/>
      <c r="P60" s="103"/>
      <c r="Q60" s="104"/>
      <c r="R60" s="50">
        <f>BW17</f>
        <v>2116</v>
      </c>
      <c r="S60" s="50"/>
      <c r="T60" s="50"/>
      <c r="U60" s="50"/>
      <c r="V60" s="50">
        <f>CB17</f>
        <v>1000</v>
      </c>
      <c r="W60" s="50"/>
      <c r="X60" s="50"/>
      <c r="Y60" s="50"/>
      <c r="Z60" s="102">
        <f t="shared" si="3"/>
        <v>0.47258979206049151</v>
      </c>
      <c r="AA60" s="103"/>
      <c r="AB60" s="103"/>
      <c r="AC60" s="104"/>
      <c r="AD60" s="50">
        <f t="shared" si="4"/>
        <v>7676</v>
      </c>
      <c r="AE60" s="50"/>
      <c r="AF60" s="50"/>
      <c r="AG60" s="50"/>
      <c r="AH60" s="50">
        <f t="shared" si="5"/>
        <v>4386</v>
      </c>
      <c r="AI60" s="50"/>
      <c r="AJ60" s="50"/>
      <c r="AK60" s="50"/>
      <c r="AL60" s="102">
        <f t="shared" si="6"/>
        <v>0.57139134966128191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0.60899280575539572</v>
      </c>
      <c r="AX60" s="55"/>
      <c r="AY60" s="55"/>
      <c r="AZ60" s="55"/>
      <c r="BA60" s="56"/>
      <c r="BB60" s="54">
        <f t="shared" si="8"/>
        <v>0.47258979206049151</v>
      </c>
      <c r="BC60" s="55"/>
      <c r="BD60" s="55"/>
      <c r="BE60" s="55"/>
      <c r="BF60" s="56"/>
      <c r="BG60" s="54">
        <f t="shared" si="9"/>
        <v>0.57139134966128191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165869</v>
      </c>
      <c r="G61" s="58"/>
      <c r="H61" s="58"/>
      <c r="I61" s="58"/>
      <c r="J61" s="58">
        <f>SUM(J54:M60)</f>
        <v>36589</v>
      </c>
      <c r="K61" s="58"/>
      <c r="L61" s="58"/>
      <c r="M61" s="58"/>
      <c r="N61" s="62">
        <f t="shared" si="2"/>
        <v>0.22058974250764157</v>
      </c>
      <c r="O61" s="63"/>
      <c r="P61" s="63"/>
      <c r="Q61" s="64"/>
      <c r="R61" s="58">
        <f>SUM(R54:U60)</f>
        <v>125809</v>
      </c>
      <c r="S61" s="58"/>
      <c r="T61" s="58"/>
      <c r="U61" s="58"/>
      <c r="V61" s="58">
        <f>SUM(V54:Y60)</f>
        <v>12648</v>
      </c>
      <c r="W61" s="58"/>
      <c r="X61" s="58"/>
      <c r="Y61" s="58"/>
      <c r="Z61" s="62">
        <f t="shared" si="3"/>
        <v>0.10053334817063962</v>
      </c>
      <c r="AA61" s="63"/>
      <c r="AB61" s="63"/>
      <c r="AC61" s="64"/>
      <c r="AD61" s="58">
        <f>SUM(AD54:AG60)</f>
        <v>291678</v>
      </c>
      <c r="AE61" s="58"/>
      <c r="AF61" s="58"/>
      <c r="AG61" s="58"/>
      <c r="AH61" s="58">
        <f>SUM(AH54:AK60)</f>
        <v>49237</v>
      </c>
      <c r="AI61" s="58"/>
      <c r="AJ61" s="58"/>
      <c r="AK61" s="58"/>
      <c r="AL61" s="62">
        <f t="shared" si="6"/>
        <v>0.16880601210924376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0.22058974250764157</v>
      </c>
      <c r="AX61" s="63"/>
      <c r="AY61" s="63"/>
      <c r="AZ61" s="63"/>
      <c r="BA61" s="64"/>
      <c r="BB61" s="62">
        <f t="shared" si="8"/>
        <v>0.10053334817063962</v>
      </c>
      <c r="BC61" s="63"/>
      <c r="BD61" s="63"/>
      <c r="BE61" s="63"/>
      <c r="BF61" s="64"/>
      <c r="BG61" s="62">
        <f t="shared" si="9"/>
        <v>0.16880601210924376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0C00E-7E7F-499A-A45A-CB31FB5BAF38}">
  <sheetPr codeName="Sheet5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1891</v>
      </c>
      <c r="J6" s="28"/>
      <c r="K6" s="28"/>
      <c r="L6" s="28"/>
      <c r="M6" s="28"/>
      <c r="N6" s="28">
        <f>SUM(BR6,CB6)</f>
        <v>11</v>
      </c>
      <c r="O6" s="28"/>
      <c r="P6" s="28"/>
      <c r="Q6" s="28"/>
      <c r="R6" s="28"/>
      <c r="S6" s="29">
        <f t="shared" ref="S6:S13" si="0">IFERROR(N6/I6,0)</f>
        <v>5.8170280274986779E-3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5.8170280274986779E-3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1102</v>
      </c>
      <c r="BN6" s="37"/>
      <c r="BO6" s="37"/>
      <c r="BP6" s="37"/>
      <c r="BQ6" s="37"/>
      <c r="BR6" s="37">
        <v>6</v>
      </c>
      <c r="BS6" s="37"/>
      <c r="BT6" s="37"/>
      <c r="BU6" s="37"/>
      <c r="BV6" s="37"/>
      <c r="BW6" s="37">
        <v>789</v>
      </c>
      <c r="BX6" s="37"/>
      <c r="BY6" s="37"/>
      <c r="BZ6" s="37"/>
      <c r="CA6" s="37"/>
      <c r="CB6" s="37">
        <v>5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56792</v>
      </c>
      <c r="J7" s="39"/>
      <c r="K7" s="39"/>
      <c r="L7" s="39"/>
      <c r="M7" s="39"/>
      <c r="N7" s="39">
        <f>SUM(BR7:BV8,CB7:CF8)</f>
        <v>364</v>
      </c>
      <c r="O7" s="39"/>
      <c r="P7" s="39"/>
      <c r="Q7" s="39"/>
      <c r="R7" s="39"/>
      <c r="S7" s="40">
        <f t="shared" si="0"/>
        <v>6.4093534300605718E-3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6.4093534300605718E-3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9411</v>
      </c>
      <c r="BN7" s="48"/>
      <c r="BO7" s="48"/>
      <c r="BP7" s="48"/>
      <c r="BQ7" s="48"/>
      <c r="BR7" s="48">
        <v>63</v>
      </c>
      <c r="BS7" s="48"/>
      <c r="BT7" s="48"/>
      <c r="BU7" s="48"/>
      <c r="BV7" s="48"/>
      <c r="BW7" s="48">
        <v>9916</v>
      </c>
      <c r="BX7" s="48"/>
      <c r="BY7" s="48"/>
      <c r="BZ7" s="48"/>
      <c r="CA7" s="48"/>
      <c r="CB7" s="48">
        <v>43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62748</v>
      </c>
      <c r="J8" s="39"/>
      <c r="K8" s="39"/>
      <c r="L8" s="39"/>
      <c r="M8" s="39"/>
      <c r="N8" s="39">
        <f>SUM(BR9:BV10,CB9:CF10)</f>
        <v>699</v>
      </c>
      <c r="O8" s="39"/>
      <c r="P8" s="39"/>
      <c r="Q8" s="39"/>
      <c r="R8" s="39"/>
      <c r="S8" s="40">
        <f t="shared" si="0"/>
        <v>1.1139797284375598E-2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1.1139797284375598E-2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18755</v>
      </c>
      <c r="BN8" s="48"/>
      <c r="BO8" s="48"/>
      <c r="BP8" s="48"/>
      <c r="BQ8" s="48"/>
      <c r="BR8" s="48">
        <v>179</v>
      </c>
      <c r="BS8" s="48"/>
      <c r="BT8" s="48"/>
      <c r="BU8" s="48"/>
      <c r="BV8" s="48"/>
      <c r="BW8" s="48">
        <v>18710</v>
      </c>
      <c r="BX8" s="48"/>
      <c r="BY8" s="48"/>
      <c r="BZ8" s="48"/>
      <c r="CA8" s="48"/>
      <c r="CB8" s="48">
        <v>79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59771</v>
      </c>
      <c r="J9" s="39"/>
      <c r="K9" s="39"/>
      <c r="L9" s="39"/>
      <c r="M9" s="39"/>
      <c r="N9" s="39">
        <f>SUM(BR11:BV12,CB11:CF12)</f>
        <v>1286</v>
      </c>
      <c r="O9" s="39"/>
      <c r="P9" s="39"/>
      <c r="Q9" s="39"/>
      <c r="R9" s="39"/>
      <c r="S9" s="40">
        <f t="shared" si="0"/>
        <v>2.1515450636596344E-2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2.1515450636596344E-2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18087</v>
      </c>
      <c r="BN9" s="48"/>
      <c r="BO9" s="48"/>
      <c r="BP9" s="48"/>
      <c r="BQ9" s="48"/>
      <c r="BR9" s="48">
        <v>198</v>
      </c>
      <c r="BS9" s="48"/>
      <c r="BT9" s="48"/>
      <c r="BU9" s="48"/>
      <c r="BV9" s="48"/>
      <c r="BW9" s="48">
        <v>15140</v>
      </c>
      <c r="BX9" s="48"/>
      <c r="BY9" s="48"/>
      <c r="BZ9" s="48"/>
      <c r="CA9" s="48"/>
      <c r="CB9" s="48">
        <v>98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57623</v>
      </c>
      <c r="J10" s="39"/>
      <c r="K10" s="39"/>
      <c r="L10" s="39"/>
      <c r="M10" s="39"/>
      <c r="N10" s="39">
        <f>SUM(BR13:BV14,CB13:CF14)</f>
        <v>2181</v>
      </c>
      <c r="O10" s="39"/>
      <c r="P10" s="39"/>
      <c r="Q10" s="39"/>
      <c r="R10" s="39"/>
      <c r="S10" s="40">
        <f t="shared" si="0"/>
        <v>3.7849469829755476E-2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3.7849469829755476E-2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16692</v>
      </c>
      <c r="BN10" s="48"/>
      <c r="BO10" s="48"/>
      <c r="BP10" s="48"/>
      <c r="BQ10" s="48"/>
      <c r="BR10" s="48">
        <v>285</v>
      </c>
      <c r="BS10" s="48"/>
      <c r="BT10" s="48"/>
      <c r="BU10" s="48"/>
      <c r="BV10" s="48"/>
      <c r="BW10" s="48">
        <v>12829</v>
      </c>
      <c r="BX10" s="48"/>
      <c r="BY10" s="48"/>
      <c r="BZ10" s="48"/>
      <c r="CA10" s="48"/>
      <c r="CB10" s="48">
        <v>118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29837</v>
      </c>
      <c r="J11" s="39"/>
      <c r="K11" s="39"/>
      <c r="L11" s="39"/>
      <c r="M11" s="39"/>
      <c r="N11" s="39">
        <f>SUM(BR15:BV16,CB15:CF16)</f>
        <v>2030</v>
      </c>
      <c r="O11" s="39"/>
      <c r="P11" s="39"/>
      <c r="Q11" s="39"/>
      <c r="R11" s="39"/>
      <c r="S11" s="40">
        <f t="shared" si="0"/>
        <v>6.8036330730301298E-2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6.8036330730301298E-2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15974</v>
      </c>
      <c r="BN11" s="48"/>
      <c r="BO11" s="48"/>
      <c r="BP11" s="48"/>
      <c r="BQ11" s="48"/>
      <c r="BR11" s="48">
        <v>365</v>
      </c>
      <c r="BS11" s="48"/>
      <c r="BT11" s="48"/>
      <c r="BU11" s="48"/>
      <c r="BV11" s="48"/>
      <c r="BW11" s="48">
        <v>12659</v>
      </c>
      <c r="BX11" s="48"/>
      <c r="BY11" s="48"/>
      <c r="BZ11" s="48"/>
      <c r="CA11" s="48"/>
      <c r="CB11" s="48">
        <v>166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7086</v>
      </c>
      <c r="J12" s="50"/>
      <c r="K12" s="50"/>
      <c r="L12" s="50"/>
      <c r="M12" s="50"/>
      <c r="N12" s="50">
        <f>SUM(BR17,CB17)</f>
        <v>1062</v>
      </c>
      <c r="O12" s="50"/>
      <c r="P12" s="50"/>
      <c r="Q12" s="50"/>
      <c r="R12" s="50"/>
      <c r="S12" s="51">
        <f t="shared" si="0"/>
        <v>0.14987298899237933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0.14987298899237933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17793</v>
      </c>
      <c r="BN12" s="48"/>
      <c r="BO12" s="48"/>
      <c r="BP12" s="48"/>
      <c r="BQ12" s="48"/>
      <c r="BR12" s="48">
        <v>541</v>
      </c>
      <c r="BS12" s="48"/>
      <c r="BT12" s="48"/>
      <c r="BU12" s="48"/>
      <c r="BV12" s="48"/>
      <c r="BW12" s="48">
        <v>13345</v>
      </c>
      <c r="BX12" s="48"/>
      <c r="BY12" s="48"/>
      <c r="BZ12" s="48"/>
      <c r="CA12" s="48"/>
      <c r="CB12" s="48">
        <v>214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275748</v>
      </c>
      <c r="J13" s="58"/>
      <c r="K13" s="58"/>
      <c r="L13" s="58"/>
      <c r="M13" s="58"/>
      <c r="N13" s="58">
        <f>SUM(N6:N12)</f>
        <v>7633</v>
      </c>
      <c r="O13" s="58"/>
      <c r="P13" s="58"/>
      <c r="Q13" s="58"/>
      <c r="R13" s="58"/>
      <c r="S13" s="59">
        <f t="shared" si="0"/>
        <v>2.7681071122909323E-2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2.7681071122909323E-2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17973</v>
      </c>
      <c r="BN13" s="48"/>
      <c r="BO13" s="48"/>
      <c r="BP13" s="48"/>
      <c r="BQ13" s="48"/>
      <c r="BR13" s="48">
        <v>743</v>
      </c>
      <c r="BS13" s="48"/>
      <c r="BT13" s="48"/>
      <c r="BU13" s="48"/>
      <c r="BV13" s="48"/>
      <c r="BW13" s="48">
        <v>13730</v>
      </c>
      <c r="BX13" s="48"/>
      <c r="BY13" s="48"/>
      <c r="BZ13" s="48"/>
      <c r="CA13" s="48"/>
      <c r="CB13" s="48">
        <v>288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15176</v>
      </c>
      <c r="BN14" s="48"/>
      <c r="BO14" s="48"/>
      <c r="BP14" s="48"/>
      <c r="BQ14" s="48"/>
      <c r="BR14" s="48">
        <v>790</v>
      </c>
      <c r="BS14" s="48"/>
      <c r="BT14" s="48"/>
      <c r="BU14" s="48"/>
      <c r="BV14" s="48"/>
      <c r="BW14" s="48">
        <v>10744</v>
      </c>
      <c r="BX14" s="48"/>
      <c r="BY14" s="48"/>
      <c r="BZ14" s="48"/>
      <c r="CA14" s="48"/>
      <c r="CB14" s="48">
        <v>360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12563</v>
      </c>
      <c r="BN15" s="48"/>
      <c r="BO15" s="48"/>
      <c r="BP15" s="48"/>
      <c r="BQ15" s="48"/>
      <c r="BR15" s="48">
        <v>823</v>
      </c>
      <c r="BS15" s="48"/>
      <c r="BT15" s="48"/>
      <c r="BU15" s="48"/>
      <c r="BV15" s="48"/>
      <c r="BW15" s="48">
        <v>6837</v>
      </c>
      <c r="BX15" s="48"/>
      <c r="BY15" s="48"/>
      <c r="BZ15" s="48"/>
      <c r="CA15" s="48"/>
      <c r="CB15" s="48">
        <v>340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7119</v>
      </c>
      <c r="BN16" s="48"/>
      <c r="BO16" s="48"/>
      <c r="BP16" s="48"/>
      <c r="BQ16" s="48"/>
      <c r="BR16" s="48">
        <v>652</v>
      </c>
      <c r="BS16" s="48"/>
      <c r="BT16" s="48"/>
      <c r="BU16" s="48"/>
      <c r="BV16" s="48"/>
      <c r="BW16" s="48">
        <v>3318</v>
      </c>
      <c r="BX16" s="48"/>
      <c r="BY16" s="48"/>
      <c r="BZ16" s="48"/>
      <c r="CA16" s="48"/>
      <c r="CB16" s="48">
        <v>215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4987</v>
      </c>
      <c r="BN17" s="67"/>
      <c r="BO17" s="67"/>
      <c r="BP17" s="67"/>
      <c r="BQ17" s="67"/>
      <c r="BR17" s="67">
        <v>841</v>
      </c>
      <c r="BS17" s="67"/>
      <c r="BT17" s="67"/>
      <c r="BU17" s="67"/>
      <c r="BV17" s="67"/>
      <c r="BW17" s="67">
        <v>2099</v>
      </c>
      <c r="BX17" s="67"/>
      <c r="BY17" s="67"/>
      <c r="BZ17" s="67"/>
      <c r="CA17" s="67"/>
      <c r="CB17" s="67">
        <v>221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1102</v>
      </c>
      <c r="G54" s="28"/>
      <c r="H54" s="28"/>
      <c r="I54" s="28"/>
      <c r="J54" s="28">
        <f>BR6</f>
        <v>6</v>
      </c>
      <c r="K54" s="28"/>
      <c r="L54" s="28"/>
      <c r="M54" s="28"/>
      <c r="N54" s="90">
        <f t="shared" ref="N54:N61" si="2">IFERROR(J54/F54,0)</f>
        <v>5.4446460980036296E-3</v>
      </c>
      <c r="O54" s="91"/>
      <c r="P54" s="91"/>
      <c r="Q54" s="92"/>
      <c r="R54" s="28">
        <f>BW6</f>
        <v>789</v>
      </c>
      <c r="S54" s="28"/>
      <c r="T54" s="28"/>
      <c r="U54" s="28"/>
      <c r="V54" s="28">
        <f>CB6</f>
        <v>5</v>
      </c>
      <c r="W54" s="28"/>
      <c r="X54" s="28"/>
      <c r="Y54" s="28"/>
      <c r="Z54" s="90">
        <f t="shared" ref="Z54:Z61" si="3">IFERROR(V54/R54,0)</f>
        <v>6.3371356147021544E-3</v>
      </c>
      <c r="AA54" s="91"/>
      <c r="AB54" s="91"/>
      <c r="AC54" s="92"/>
      <c r="AD54" s="28">
        <f t="shared" ref="AD54:AD60" si="4">F54+R54</f>
        <v>1891</v>
      </c>
      <c r="AE54" s="28"/>
      <c r="AF54" s="28"/>
      <c r="AG54" s="28"/>
      <c r="AH54" s="28">
        <f t="shared" ref="AH54:AH60" si="5">J54+V54</f>
        <v>11</v>
      </c>
      <c r="AI54" s="28"/>
      <c r="AJ54" s="28"/>
      <c r="AK54" s="28"/>
      <c r="AL54" s="90">
        <f t="shared" ref="AL54:AL61" si="6">IFERROR(AH54/AD54,0)</f>
        <v>5.8170280274986779E-3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5.4446460980036296E-3</v>
      </c>
      <c r="AX54" s="33"/>
      <c r="AY54" s="33"/>
      <c r="AZ54" s="33"/>
      <c r="BA54" s="34"/>
      <c r="BB54" s="32">
        <f t="shared" ref="BB54:BB61" si="8">Z54</f>
        <v>6.3371356147021544E-3</v>
      </c>
      <c r="BC54" s="33"/>
      <c r="BD54" s="33"/>
      <c r="BE54" s="33"/>
      <c r="BF54" s="34"/>
      <c r="BG54" s="32">
        <f t="shared" ref="BG54:BG61" si="9">AL54</f>
        <v>5.8170280274986779E-3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28166</v>
      </c>
      <c r="G55" s="39"/>
      <c r="H55" s="39"/>
      <c r="I55" s="39"/>
      <c r="J55" s="39">
        <f>SUM(BR7:BV8)</f>
        <v>242</v>
      </c>
      <c r="K55" s="39"/>
      <c r="L55" s="39"/>
      <c r="M55" s="39"/>
      <c r="N55" s="96">
        <f t="shared" si="2"/>
        <v>8.5919193353688837E-3</v>
      </c>
      <c r="O55" s="97"/>
      <c r="P55" s="97"/>
      <c r="Q55" s="98"/>
      <c r="R55" s="39">
        <f>SUM(BW7:CA8)</f>
        <v>28626</v>
      </c>
      <c r="S55" s="39"/>
      <c r="T55" s="39"/>
      <c r="U55" s="39"/>
      <c r="V55" s="39">
        <f>SUM(CB7:CF8)</f>
        <v>122</v>
      </c>
      <c r="W55" s="39"/>
      <c r="X55" s="39"/>
      <c r="Y55" s="39"/>
      <c r="Z55" s="96">
        <f t="shared" si="3"/>
        <v>4.2618598476909103E-3</v>
      </c>
      <c r="AA55" s="97"/>
      <c r="AB55" s="97"/>
      <c r="AC55" s="98"/>
      <c r="AD55" s="39">
        <f t="shared" si="4"/>
        <v>56792</v>
      </c>
      <c r="AE55" s="39"/>
      <c r="AF55" s="39"/>
      <c r="AG55" s="39"/>
      <c r="AH55" s="39">
        <f t="shared" si="5"/>
        <v>364</v>
      </c>
      <c r="AI55" s="39"/>
      <c r="AJ55" s="39"/>
      <c r="AK55" s="39"/>
      <c r="AL55" s="96">
        <f t="shared" si="6"/>
        <v>6.4093534300605718E-3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8.5919193353688837E-3</v>
      </c>
      <c r="AX55" s="44"/>
      <c r="AY55" s="44"/>
      <c r="AZ55" s="44"/>
      <c r="BA55" s="45"/>
      <c r="BB55" s="43">
        <f t="shared" si="8"/>
        <v>4.2618598476909103E-3</v>
      </c>
      <c r="BC55" s="44"/>
      <c r="BD55" s="44"/>
      <c r="BE55" s="44"/>
      <c r="BF55" s="45"/>
      <c r="BG55" s="43">
        <f t="shared" si="9"/>
        <v>6.4093534300605718E-3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34779</v>
      </c>
      <c r="G56" s="39"/>
      <c r="H56" s="39"/>
      <c r="I56" s="39"/>
      <c r="J56" s="39">
        <f>SUM(BR9:BV10)</f>
        <v>483</v>
      </c>
      <c r="K56" s="39"/>
      <c r="L56" s="39"/>
      <c r="M56" s="39"/>
      <c r="N56" s="96">
        <f t="shared" si="2"/>
        <v>1.3887690847925472E-2</v>
      </c>
      <c r="O56" s="97"/>
      <c r="P56" s="97"/>
      <c r="Q56" s="98"/>
      <c r="R56" s="39">
        <f>SUM(BW9:CA10)</f>
        <v>27969</v>
      </c>
      <c r="S56" s="39"/>
      <c r="T56" s="39"/>
      <c r="U56" s="39"/>
      <c r="V56" s="39">
        <f>SUM(CB9:CF10)</f>
        <v>216</v>
      </c>
      <c r="W56" s="39"/>
      <c r="X56" s="39"/>
      <c r="Y56" s="39"/>
      <c r="Z56" s="96">
        <f t="shared" si="3"/>
        <v>7.7228359969966753E-3</v>
      </c>
      <c r="AA56" s="97"/>
      <c r="AB56" s="97"/>
      <c r="AC56" s="98"/>
      <c r="AD56" s="39">
        <f t="shared" si="4"/>
        <v>62748</v>
      </c>
      <c r="AE56" s="39"/>
      <c r="AF56" s="39"/>
      <c r="AG56" s="39"/>
      <c r="AH56" s="39">
        <f t="shared" si="5"/>
        <v>699</v>
      </c>
      <c r="AI56" s="39"/>
      <c r="AJ56" s="39"/>
      <c r="AK56" s="39"/>
      <c r="AL56" s="96">
        <f t="shared" si="6"/>
        <v>1.1139797284375598E-2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1.3887690847925472E-2</v>
      </c>
      <c r="AX56" s="44"/>
      <c r="AY56" s="44"/>
      <c r="AZ56" s="44"/>
      <c r="BA56" s="45"/>
      <c r="BB56" s="43">
        <f t="shared" si="8"/>
        <v>7.7228359969966753E-3</v>
      </c>
      <c r="BC56" s="44"/>
      <c r="BD56" s="44"/>
      <c r="BE56" s="44"/>
      <c r="BF56" s="45"/>
      <c r="BG56" s="43">
        <f t="shared" si="9"/>
        <v>1.1139797284375598E-2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33767</v>
      </c>
      <c r="G57" s="39"/>
      <c r="H57" s="39"/>
      <c r="I57" s="39"/>
      <c r="J57" s="39">
        <f>SUM(BR11:BV12)</f>
        <v>906</v>
      </c>
      <c r="K57" s="39"/>
      <c r="L57" s="39"/>
      <c r="M57" s="39"/>
      <c r="N57" s="96">
        <f t="shared" si="2"/>
        <v>2.6830929605828176E-2</v>
      </c>
      <c r="O57" s="97"/>
      <c r="P57" s="97"/>
      <c r="Q57" s="98"/>
      <c r="R57" s="39">
        <f>SUM(BW11:CA12)</f>
        <v>26004</v>
      </c>
      <c r="S57" s="39"/>
      <c r="T57" s="39"/>
      <c r="U57" s="39"/>
      <c r="V57" s="39">
        <f>SUM(CB11:CF12)</f>
        <v>380</v>
      </c>
      <c r="W57" s="39"/>
      <c r="X57" s="39"/>
      <c r="Y57" s="39"/>
      <c r="Z57" s="96">
        <f t="shared" si="3"/>
        <v>1.4613136440547608E-2</v>
      </c>
      <c r="AA57" s="97"/>
      <c r="AB57" s="97"/>
      <c r="AC57" s="98"/>
      <c r="AD57" s="39">
        <f t="shared" si="4"/>
        <v>59771</v>
      </c>
      <c r="AE57" s="39"/>
      <c r="AF57" s="39"/>
      <c r="AG57" s="39"/>
      <c r="AH57" s="39">
        <f t="shared" si="5"/>
        <v>1286</v>
      </c>
      <c r="AI57" s="39"/>
      <c r="AJ57" s="39"/>
      <c r="AK57" s="39"/>
      <c r="AL57" s="96">
        <f t="shared" si="6"/>
        <v>2.1515450636596344E-2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2.6830929605828176E-2</v>
      </c>
      <c r="AX57" s="44"/>
      <c r="AY57" s="44"/>
      <c r="AZ57" s="44"/>
      <c r="BA57" s="45"/>
      <c r="BB57" s="43">
        <f t="shared" si="8"/>
        <v>1.4613136440547608E-2</v>
      </c>
      <c r="BC57" s="44"/>
      <c r="BD57" s="44"/>
      <c r="BE57" s="44"/>
      <c r="BF57" s="45"/>
      <c r="BG57" s="43">
        <f t="shared" si="9"/>
        <v>2.1515450636596344E-2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33149</v>
      </c>
      <c r="G58" s="39"/>
      <c r="H58" s="39"/>
      <c r="I58" s="39"/>
      <c r="J58" s="39">
        <f>SUM(BR13:BV14)</f>
        <v>1533</v>
      </c>
      <c r="K58" s="39"/>
      <c r="L58" s="39"/>
      <c r="M58" s="39"/>
      <c r="N58" s="96">
        <f t="shared" si="2"/>
        <v>4.6245738936317837E-2</v>
      </c>
      <c r="O58" s="97"/>
      <c r="P58" s="97"/>
      <c r="Q58" s="98"/>
      <c r="R58" s="39">
        <f>SUM(BW13:CA14)</f>
        <v>24474</v>
      </c>
      <c r="S58" s="39"/>
      <c r="T58" s="39"/>
      <c r="U58" s="39"/>
      <c r="V58" s="39">
        <f>SUM(CB13:CF14)</f>
        <v>648</v>
      </c>
      <c r="W58" s="39"/>
      <c r="X58" s="39"/>
      <c r="Y58" s="39"/>
      <c r="Z58" s="96">
        <f t="shared" si="3"/>
        <v>2.6477077715126255E-2</v>
      </c>
      <c r="AA58" s="97"/>
      <c r="AB58" s="97"/>
      <c r="AC58" s="98"/>
      <c r="AD58" s="39">
        <f t="shared" si="4"/>
        <v>57623</v>
      </c>
      <c r="AE58" s="39"/>
      <c r="AF58" s="39"/>
      <c r="AG58" s="39"/>
      <c r="AH58" s="39">
        <f t="shared" si="5"/>
        <v>2181</v>
      </c>
      <c r="AI58" s="39"/>
      <c r="AJ58" s="39"/>
      <c r="AK58" s="39"/>
      <c r="AL58" s="96">
        <f t="shared" si="6"/>
        <v>3.7849469829755476E-2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4.6245738936317837E-2</v>
      </c>
      <c r="AX58" s="44"/>
      <c r="AY58" s="44"/>
      <c r="AZ58" s="44"/>
      <c r="BA58" s="45"/>
      <c r="BB58" s="43">
        <f t="shared" si="8"/>
        <v>2.6477077715126255E-2</v>
      </c>
      <c r="BC58" s="44"/>
      <c r="BD58" s="44"/>
      <c r="BE58" s="44"/>
      <c r="BF58" s="45"/>
      <c r="BG58" s="43">
        <f t="shared" si="9"/>
        <v>3.7849469829755476E-2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19682</v>
      </c>
      <c r="G59" s="39"/>
      <c r="H59" s="39"/>
      <c r="I59" s="39"/>
      <c r="J59" s="39">
        <f>SUM(BR15:BV16)</f>
        <v>1475</v>
      </c>
      <c r="K59" s="39"/>
      <c r="L59" s="39"/>
      <c r="M59" s="39"/>
      <c r="N59" s="96">
        <f t="shared" si="2"/>
        <v>7.4941570978559094E-2</v>
      </c>
      <c r="O59" s="97"/>
      <c r="P59" s="97"/>
      <c r="Q59" s="98"/>
      <c r="R59" s="39">
        <f>SUM(BW15:CA16)</f>
        <v>10155</v>
      </c>
      <c r="S59" s="39"/>
      <c r="T59" s="39"/>
      <c r="U59" s="39"/>
      <c r="V59" s="39">
        <f>SUM(CB15:CF16)</f>
        <v>555</v>
      </c>
      <c r="W59" s="39"/>
      <c r="X59" s="39"/>
      <c r="Y59" s="39"/>
      <c r="Z59" s="96">
        <f t="shared" si="3"/>
        <v>5.4652880354505169E-2</v>
      </c>
      <c r="AA59" s="97"/>
      <c r="AB59" s="97"/>
      <c r="AC59" s="98"/>
      <c r="AD59" s="39">
        <f t="shared" si="4"/>
        <v>29837</v>
      </c>
      <c r="AE59" s="39"/>
      <c r="AF59" s="39"/>
      <c r="AG59" s="39"/>
      <c r="AH59" s="39">
        <f t="shared" si="5"/>
        <v>2030</v>
      </c>
      <c r="AI59" s="39"/>
      <c r="AJ59" s="39"/>
      <c r="AK59" s="39"/>
      <c r="AL59" s="96">
        <f t="shared" si="6"/>
        <v>6.8036330730301298E-2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7.4941570978559094E-2</v>
      </c>
      <c r="AX59" s="44"/>
      <c r="AY59" s="44"/>
      <c r="AZ59" s="44"/>
      <c r="BA59" s="45"/>
      <c r="BB59" s="43">
        <f t="shared" si="8"/>
        <v>5.4652880354505169E-2</v>
      </c>
      <c r="BC59" s="44"/>
      <c r="BD59" s="44"/>
      <c r="BE59" s="44"/>
      <c r="BF59" s="45"/>
      <c r="BG59" s="43">
        <f t="shared" si="9"/>
        <v>6.8036330730301298E-2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4987</v>
      </c>
      <c r="G60" s="50"/>
      <c r="H60" s="50"/>
      <c r="I60" s="50"/>
      <c r="J60" s="50">
        <f>BR17</f>
        <v>841</v>
      </c>
      <c r="K60" s="50"/>
      <c r="L60" s="50"/>
      <c r="M60" s="50"/>
      <c r="N60" s="102">
        <f t="shared" si="2"/>
        <v>0.16863845999598956</v>
      </c>
      <c r="O60" s="103"/>
      <c r="P60" s="103"/>
      <c r="Q60" s="104"/>
      <c r="R60" s="50">
        <f>BW17</f>
        <v>2099</v>
      </c>
      <c r="S60" s="50"/>
      <c r="T60" s="50"/>
      <c r="U60" s="50"/>
      <c r="V60" s="50">
        <f>CB17</f>
        <v>221</v>
      </c>
      <c r="W60" s="50"/>
      <c r="X60" s="50"/>
      <c r="Y60" s="50"/>
      <c r="Z60" s="102">
        <f t="shared" si="3"/>
        <v>0.10528823249166269</v>
      </c>
      <c r="AA60" s="103"/>
      <c r="AB60" s="103"/>
      <c r="AC60" s="104"/>
      <c r="AD60" s="50">
        <f t="shared" si="4"/>
        <v>7086</v>
      </c>
      <c r="AE60" s="50"/>
      <c r="AF60" s="50"/>
      <c r="AG60" s="50"/>
      <c r="AH60" s="50">
        <f t="shared" si="5"/>
        <v>1062</v>
      </c>
      <c r="AI60" s="50"/>
      <c r="AJ60" s="50"/>
      <c r="AK60" s="50"/>
      <c r="AL60" s="102">
        <f t="shared" si="6"/>
        <v>0.14987298899237933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0.16863845999598956</v>
      </c>
      <c r="AX60" s="55"/>
      <c r="AY60" s="55"/>
      <c r="AZ60" s="55"/>
      <c r="BA60" s="56"/>
      <c r="BB60" s="54">
        <f t="shared" si="8"/>
        <v>0.10528823249166269</v>
      </c>
      <c r="BC60" s="55"/>
      <c r="BD60" s="55"/>
      <c r="BE60" s="55"/>
      <c r="BF60" s="56"/>
      <c r="BG60" s="54">
        <f t="shared" si="9"/>
        <v>0.14987298899237933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155632</v>
      </c>
      <c r="G61" s="58"/>
      <c r="H61" s="58"/>
      <c r="I61" s="58"/>
      <c r="J61" s="58">
        <f>SUM(J54:M60)</f>
        <v>5486</v>
      </c>
      <c r="K61" s="58"/>
      <c r="L61" s="58"/>
      <c r="M61" s="58"/>
      <c r="N61" s="62">
        <f t="shared" si="2"/>
        <v>3.5249820088413694E-2</v>
      </c>
      <c r="O61" s="63"/>
      <c r="P61" s="63"/>
      <c r="Q61" s="64"/>
      <c r="R61" s="58">
        <f>SUM(R54:U60)</f>
        <v>120116</v>
      </c>
      <c r="S61" s="58"/>
      <c r="T61" s="58"/>
      <c r="U61" s="58"/>
      <c r="V61" s="58">
        <f>SUM(V54:Y60)</f>
        <v>2147</v>
      </c>
      <c r="W61" s="58"/>
      <c r="X61" s="58"/>
      <c r="Y61" s="58"/>
      <c r="Z61" s="62">
        <f t="shared" si="3"/>
        <v>1.7874388091511539E-2</v>
      </c>
      <c r="AA61" s="63"/>
      <c r="AB61" s="63"/>
      <c r="AC61" s="64"/>
      <c r="AD61" s="58">
        <f>SUM(AD54:AG60)</f>
        <v>275748</v>
      </c>
      <c r="AE61" s="58"/>
      <c r="AF61" s="58"/>
      <c r="AG61" s="58"/>
      <c r="AH61" s="58">
        <f>SUM(AH54:AK60)</f>
        <v>7633</v>
      </c>
      <c r="AI61" s="58"/>
      <c r="AJ61" s="58"/>
      <c r="AK61" s="58"/>
      <c r="AL61" s="62">
        <f t="shared" si="6"/>
        <v>2.7681071122909323E-2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3.5249820088413694E-2</v>
      </c>
      <c r="AX61" s="63"/>
      <c r="AY61" s="63"/>
      <c r="AZ61" s="63"/>
      <c r="BA61" s="64"/>
      <c r="BB61" s="62">
        <f t="shared" si="8"/>
        <v>1.7874388091511539E-2</v>
      </c>
      <c r="BC61" s="63"/>
      <c r="BD61" s="63"/>
      <c r="BE61" s="63"/>
      <c r="BF61" s="64"/>
      <c r="BG61" s="62">
        <f t="shared" si="9"/>
        <v>2.7681071122909323E-2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78147-4A7F-4FCC-84F7-1621B6FE0E74}">
  <sheetPr codeName="Sheet6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9</v>
      </c>
      <c r="J6" s="28"/>
      <c r="K6" s="28"/>
      <c r="L6" s="28"/>
      <c r="M6" s="28"/>
      <c r="N6" s="28">
        <f>SUM(BR6,CB6)</f>
        <v>0</v>
      </c>
      <c r="O6" s="28"/>
      <c r="P6" s="28"/>
      <c r="Q6" s="28"/>
      <c r="R6" s="28"/>
      <c r="S6" s="29">
        <f t="shared" ref="S6:S13" si="0">IFERROR(N6/I6,0)</f>
        <v>0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0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2</v>
      </c>
      <c r="BN6" s="37"/>
      <c r="BO6" s="37"/>
      <c r="BP6" s="37"/>
      <c r="BQ6" s="37"/>
      <c r="BR6" s="37">
        <v>0</v>
      </c>
      <c r="BS6" s="37"/>
      <c r="BT6" s="37"/>
      <c r="BU6" s="37"/>
      <c r="BV6" s="37"/>
      <c r="BW6" s="37">
        <v>7</v>
      </c>
      <c r="BX6" s="37"/>
      <c r="BY6" s="37"/>
      <c r="BZ6" s="37"/>
      <c r="CA6" s="37"/>
      <c r="CB6" s="37">
        <v>0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1696</v>
      </c>
      <c r="J7" s="39"/>
      <c r="K7" s="39"/>
      <c r="L7" s="39"/>
      <c r="M7" s="39"/>
      <c r="N7" s="39">
        <f>SUM(BR7:BV8,CB7:CF8)</f>
        <v>94</v>
      </c>
      <c r="O7" s="39"/>
      <c r="P7" s="39"/>
      <c r="Q7" s="39"/>
      <c r="R7" s="39"/>
      <c r="S7" s="40">
        <f t="shared" si="0"/>
        <v>5.5424528301886794E-2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5.5424528301886794E-2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208</v>
      </c>
      <c r="BN7" s="48"/>
      <c r="BO7" s="48"/>
      <c r="BP7" s="48"/>
      <c r="BQ7" s="48"/>
      <c r="BR7" s="48">
        <v>14</v>
      </c>
      <c r="BS7" s="48"/>
      <c r="BT7" s="48"/>
      <c r="BU7" s="48"/>
      <c r="BV7" s="48"/>
      <c r="BW7" s="48">
        <v>225</v>
      </c>
      <c r="BX7" s="48"/>
      <c r="BY7" s="48"/>
      <c r="BZ7" s="48"/>
      <c r="CA7" s="48"/>
      <c r="CB7" s="48">
        <v>7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17793</v>
      </c>
      <c r="J8" s="39"/>
      <c r="K8" s="39"/>
      <c r="L8" s="39"/>
      <c r="M8" s="39"/>
      <c r="N8" s="39">
        <f>SUM(BR9:BV10,CB9:CF10)</f>
        <v>1630</v>
      </c>
      <c r="O8" s="39"/>
      <c r="P8" s="39"/>
      <c r="Q8" s="39"/>
      <c r="R8" s="39"/>
      <c r="S8" s="40">
        <f t="shared" si="0"/>
        <v>9.1609059742595408E-2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9.1609059742595408E-2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644</v>
      </c>
      <c r="BN8" s="48"/>
      <c r="BO8" s="48"/>
      <c r="BP8" s="48"/>
      <c r="BQ8" s="48"/>
      <c r="BR8" s="48">
        <v>31</v>
      </c>
      <c r="BS8" s="48"/>
      <c r="BT8" s="48"/>
      <c r="BU8" s="48"/>
      <c r="BV8" s="48"/>
      <c r="BW8" s="48">
        <v>619</v>
      </c>
      <c r="BX8" s="48"/>
      <c r="BY8" s="48"/>
      <c r="BZ8" s="48"/>
      <c r="CA8" s="48"/>
      <c r="CB8" s="48">
        <v>42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27810</v>
      </c>
      <c r="J9" s="39"/>
      <c r="K9" s="39"/>
      <c r="L9" s="39"/>
      <c r="M9" s="39"/>
      <c r="N9" s="39">
        <f>SUM(BR11:BV12,CB11:CF12)</f>
        <v>3215</v>
      </c>
      <c r="O9" s="39"/>
      <c r="P9" s="39"/>
      <c r="Q9" s="39"/>
      <c r="R9" s="39"/>
      <c r="S9" s="40">
        <f t="shared" si="0"/>
        <v>0.11560589715929522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0.11560589715929522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2472</v>
      </c>
      <c r="BN9" s="48"/>
      <c r="BO9" s="48"/>
      <c r="BP9" s="48"/>
      <c r="BQ9" s="48"/>
      <c r="BR9" s="48">
        <v>210</v>
      </c>
      <c r="BS9" s="48"/>
      <c r="BT9" s="48"/>
      <c r="BU9" s="48"/>
      <c r="BV9" s="48"/>
      <c r="BW9" s="48">
        <v>1729</v>
      </c>
      <c r="BX9" s="48"/>
      <c r="BY9" s="48"/>
      <c r="BZ9" s="48"/>
      <c r="CA9" s="48"/>
      <c r="CB9" s="48">
        <v>126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25386</v>
      </c>
      <c r="J10" s="39"/>
      <c r="K10" s="39"/>
      <c r="L10" s="39"/>
      <c r="M10" s="39"/>
      <c r="N10" s="39">
        <f>SUM(BR13:BV14,CB13:CF14)</f>
        <v>4734</v>
      </c>
      <c r="O10" s="39"/>
      <c r="P10" s="39"/>
      <c r="Q10" s="39"/>
      <c r="R10" s="39"/>
      <c r="S10" s="40">
        <f t="shared" si="0"/>
        <v>0.18648073741432286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0.18648073741432286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8277</v>
      </c>
      <c r="BN10" s="48"/>
      <c r="BO10" s="48"/>
      <c r="BP10" s="48"/>
      <c r="BQ10" s="48"/>
      <c r="BR10" s="48">
        <v>866</v>
      </c>
      <c r="BS10" s="48"/>
      <c r="BT10" s="48"/>
      <c r="BU10" s="48"/>
      <c r="BV10" s="48"/>
      <c r="BW10" s="48">
        <v>5315</v>
      </c>
      <c r="BX10" s="48"/>
      <c r="BY10" s="48"/>
      <c r="BZ10" s="48"/>
      <c r="CA10" s="48"/>
      <c r="CB10" s="48">
        <v>428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12001</v>
      </c>
      <c r="J11" s="39"/>
      <c r="K11" s="39"/>
      <c r="L11" s="39"/>
      <c r="M11" s="39"/>
      <c r="N11" s="39">
        <f>SUM(BR15:BV16,CB15:CF16)</f>
        <v>3582</v>
      </c>
      <c r="O11" s="39"/>
      <c r="P11" s="39"/>
      <c r="Q11" s="39"/>
      <c r="R11" s="39"/>
      <c r="S11" s="40">
        <f t="shared" si="0"/>
        <v>0.29847512707274393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0.29847512707274393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8652</v>
      </c>
      <c r="BN11" s="48"/>
      <c r="BO11" s="48"/>
      <c r="BP11" s="48"/>
      <c r="BQ11" s="48"/>
      <c r="BR11" s="48">
        <v>1047</v>
      </c>
      <c r="BS11" s="48"/>
      <c r="BT11" s="48"/>
      <c r="BU11" s="48"/>
      <c r="BV11" s="48"/>
      <c r="BW11" s="48">
        <v>5008</v>
      </c>
      <c r="BX11" s="48"/>
      <c r="BY11" s="48"/>
      <c r="BZ11" s="48"/>
      <c r="CA11" s="48"/>
      <c r="CB11" s="48">
        <v>398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2134</v>
      </c>
      <c r="J12" s="50"/>
      <c r="K12" s="50"/>
      <c r="L12" s="50"/>
      <c r="M12" s="50"/>
      <c r="N12" s="50">
        <f>SUM(BR17,CB17)</f>
        <v>1055</v>
      </c>
      <c r="O12" s="50"/>
      <c r="P12" s="50"/>
      <c r="Q12" s="50"/>
      <c r="R12" s="50"/>
      <c r="S12" s="51">
        <f t="shared" si="0"/>
        <v>0.49437675726335523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0.49437675726335523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9224</v>
      </c>
      <c r="BN12" s="48"/>
      <c r="BO12" s="48"/>
      <c r="BP12" s="48"/>
      <c r="BQ12" s="48"/>
      <c r="BR12" s="48">
        <v>1282</v>
      </c>
      <c r="BS12" s="48"/>
      <c r="BT12" s="48"/>
      <c r="BU12" s="48"/>
      <c r="BV12" s="48"/>
      <c r="BW12" s="48">
        <v>4926</v>
      </c>
      <c r="BX12" s="48"/>
      <c r="BY12" s="48"/>
      <c r="BZ12" s="48"/>
      <c r="CA12" s="48"/>
      <c r="CB12" s="48">
        <v>488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86829</v>
      </c>
      <c r="J13" s="58"/>
      <c r="K13" s="58"/>
      <c r="L13" s="58"/>
      <c r="M13" s="58"/>
      <c r="N13" s="58">
        <f>SUM(N6:N12)</f>
        <v>14310</v>
      </c>
      <c r="O13" s="58"/>
      <c r="P13" s="58"/>
      <c r="Q13" s="58"/>
      <c r="R13" s="58"/>
      <c r="S13" s="59">
        <f t="shared" si="0"/>
        <v>0.16480668900943232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0.16480668900943232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9310</v>
      </c>
      <c r="BN13" s="48"/>
      <c r="BO13" s="48"/>
      <c r="BP13" s="48"/>
      <c r="BQ13" s="48"/>
      <c r="BR13" s="48">
        <v>1771</v>
      </c>
      <c r="BS13" s="48"/>
      <c r="BT13" s="48"/>
      <c r="BU13" s="48"/>
      <c r="BV13" s="48"/>
      <c r="BW13" s="48">
        <v>4943</v>
      </c>
      <c r="BX13" s="48"/>
      <c r="BY13" s="48"/>
      <c r="BZ13" s="48"/>
      <c r="CA13" s="48"/>
      <c r="CB13" s="48">
        <v>663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7478</v>
      </c>
      <c r="BN14" s="48"/>
      <c r="BO14" s="48"/>
      <c r="BP14" s="48"/>
      <c r="BQ14" s="48"/>
      <c r="BR14" s="48">
        <v>1691</v>
      </c>
      <c r="BS14" s="48"/>
      <c r="BT14" s="48"/>
      <c r="BU14" s="48"/>
      <c r="BV14" s="48"/>
      <c r="BW14" s="48">
        <v>3655</v>
      </c>
      <c r="BX14" s="48"/>
      <c r="BY14" s="48"/>
      <c r="BZ14" s="48"/>
      <c r="CA14" s="48"/>
      <c r="CB14" s="48">
        <v>609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5778</v>
      </c>
      <c r="BN15" s="48"/>
      <c r="BO15" s="48"/>
      <c r="BP15" s="48"/>
      <c r="BQ15" s="48"/>
      <c r="BR15" s="48">
        <v>1701</v>
      </c>
      <c r="BS15" s="48"/>
      <c r="BT15" s="48"/>
      <c r="BU15" s="48"/>
      <c r="BV15" s="48"/>
      <c r="BW15" s="48">
        <v>2134</v>
      </c>
      <c r="BX15" s="48"/>
      <c r="BY15" s="48"/>
      <c r="BZ15" s="48"/>
      <c r="CA15" s="48"/>
      <c r="CB15" s="48">
        <v>428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3146</v>
      </c>
      <c r="BN16" s="48"/>
      <c r="BO16" s="48"/>
      <c r="BP16" s="48"/>
      <c r="BQ16" s="48"/>
      <c r="BR16" s="48">
        <v>1152</v>
      </c>
      <c r="BS16" s="48"/>
      <c r="BT16" s="48"/>
      <c r="BU16" s="48"/>
      <c r="BV16" s="48"/>
      <c r="BW16" s="48">
        <v>943</v>
      </c>
      <c r="BX16" s="48"/>
      <c r="BY16" s="48"/>
      <c r="BZ16" s="48"/>
      <c r="CA16" s="48"/>
      <c r="CB16" s="48">
        <v>301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1698</v>
      </c>
      <c r="BN17" s="67"/>
      <c r="BO17" s="67"/>
      <c r="BP17" s="67"/>
      <c r="BQ17" s="67"/>
      <c r="BR17" s="67">
        <v>868</v>
      </c>
      <c r="BS17" s="67"/>
      <c r="BT17" s="67"/>
      <c r="BU17" s="67"/>
      <c r="BV17" s="67"/>
      <c r="BW17" s="67">
        <v>436</v>
      </c>
      <c r="BX17" s="67"/>
      <c r="BY17" s="67"/>
      <c r="BZ17" s="67"/>
      <c r="CA17" s="67"/>
      <c r="CB17" s="67">
        <v>187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2</v>
      </c>
      <c r="G54" s="28"/>
      <c r="H54" s="28"/>
      <c r="I54" s="28"/>
      <c r="J54" s="28">
        <f>BR6</f>
        <v>0</v>
      </c>
      <c r="K54" s="28"/>
      <c r="L54" s="28"/>
      <c r="M54" s="28"/>
      <c r="N54" s="90">
        <f t="shared" ref="N54:N61" si="2">IFERROR(J54/F54,0)</f>
        <v>0</v>
      </c>
      <c r="O54" s="91"/>
      <c r="P54" s="91"/>
      <c r="Q54" s="92"/>
      <c r="R54" s="28">
        <f>BW6</f>
        <v>7</v>
      </c>
      <c r="S54" s="28"/>
      <c r="T54" s="28"/>
      <c r="U54" s="28"/>
      <c r="V54" s="28">
        <f>CB6</f>
        <v>0</v>
      </c>
      <c r="W54" s="28"/>
      <c r="X54" s="28"/>
      <c r="Y54" s="28"/>
      <c r="Z54" s="90">
        <f t="shared" ref="Z54:Z61" si="3">IFERROR(V54/R54,0)</f>
        <v>0</v>
      </c>
      <c r="AA54" s="91"/>
      <c r="AB54" s="91"/>
      <c r="AC54" s="92"/>
      <c r="AD54" s="28">
        <f t="shared" ref="AD54:AD60" si="4">F54+R54</f>
        <v>9</v>
      </c>
      <c r="AE54" s="28"/>
      <c r="AF54" s="28"/>
      <c r="AG54" s="28"/>
      <c r="AH54" s="28">
        <f t="shared" ref="AH54:AH60" si="5">J54+V54</f>
        <v>0</v>
      </c>
      <c r="AI54" s="28"/>
      <c r="AJ54" s="28"/>
      <c r="AK54" s="28"/>
      <c r="AL54" s="90">
        <f t="shared" ref="AL54:AL61" si="6">IFERROR(AH54/AD54,0)</f>
        <v>0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0</v>
      </c>
      <c r="AX54" s="33"/>
      <c r="AY54" s="33"/>
      <c r="AZ54" s="33"/>
      <c r="BA54" s="34"/>
      <c r="BB54" s="32">
        <f t="shared" ref="BB54:BB61" si="8">Z54</f>
        <v>0</v>
      </c>
      <c r="BC54" s="33"/>
      <c r="BD54" s="33"/>
      <c r="BE54" s="33"/>
      <c r="BF54" s="34"/>
      <c r="BG54" s="32">
        <f t="shared" ref="BG54:BG61" si="9">AL54</f>
        <v>0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852</v>
      </c>
      <c r="G55" s="39"/>
      <c r="H55" s="39"/>
      <c r="I55" s="39"/>
      <c r="J55" s="39">
        <f>SUM(BR7:BV8)</f>
        <v>45</v>
      </c>
      <c r="K55" s="39"/>
      <c r="L55" s="39"/>
      <c r="M55" s="39"/>
      <c r="N55" s="96">
        <f t="shared" si="2"/>
        <v>5.2816901408450703E-2</v>
      </c>
      <c r="O55" s="97"/>
      <c r="P55" s="97"/>
      <c r="Q55" s="98"/>
      <c r="R55" s="39">
        <f>SUM(BW7:CA8)</f>
        <v>844</v>
      </c>
      <c r="S55" s="39"/>
      <c r="T55" s="39"/>
      <c r="U55" s="39"/>
      <c r="V55" s="39">
        <f>SUM(CB7:CF8)</f>
        <v>49</v>
      </c>
      <c r="W55" s="39"/>
      <c r="X55" s="39"/>
      <c r="Y55" s="39"/>
      <c r="Z55" s="96">
        <f t="shared" si="3"/>
        <v>5.8056872037914695E-2</v>
      </c>
      <c r="AA55" s="97"/>
      <c r="AB55" s="97"/>
      <c r="AC55" s="98"/>
      <c r="AD55" s="39">
        <f t="shared" si="4"/>
        <v>1696</v>
      </c>
      <c r="AE55" s="39"/>
      <c r="AF55" s="39"/>
      <c r="AG55" s="39"/>
      <c r="AH55" s="39">
        <f t="shared" si="5"/>
        <v>94</v>
      </c>
      <c r="AI55" s="39"/>
      <c r="AJ55" s="39"/>
      <c r="AK55" s="39"/>
      <c r="AL55" s="96">
        <f t="shared" si="6"/>
        <v>5.5424528301886794E-2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5.2816901408450703E-2</v>
      </c>
      <c r="AX55" s="44"/>
      <c r="AY55" s="44"/>
      <c r="AZ55" s="44"/>
      <c r="BA55" s="45"/>
      <c r="BB55" s="43">
        <f t="shared" si="8"/>
        <v>5.8056872037914695E-2</v>
      </c>
      <c r="BC55" s="44"/>
      <c r="BD55" s="44"/>
      <c r="BE55" s="44"/>
      <c r="BF55" s="45"/>
      <c r="BG55" s="43">
        <f t="shared" si="9"/>
        <v>5.5424528301886794E-2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10749</v>
      </c>
      <c r="G56" s="39"/>
      <c r="H56" s="39"/>
      <c r="I56" s="39"/>
      <c r="J56" s="39">
        <f>SUM(BR9:BV10)</f>
        <v>1076</v>
      </c>
      <c r="K56" s="39"/>
      <c r="L56" s="39"/>
      <c r="M56" s="39"/>
      <c r="N56" s="96">
        <f t="shared" si="2"/>
        <v>0.10010233510093962</v>
      </c>
      <c r="O56" s="97"/>
      <c r="P56" s="97"/>
      <c r="Q56" s="98"/>
      <c r="R56" s="39">
        <f>SUM(BW9:CA10)</f>
        <v>7044</v>
      </c>
      <c r="S56" s="39"/>
      <c r="T56" s="39"/>
      <c r="U56" s="39"/>
      <c r="V56" s="39">
        <f>SUM(CB9:CF10)</f>
        <v>554</v>
      </c>
      <c r="W56" s="39"/>
      <c r="X56" s="39"/>
      <c r="Y56" s="39"/>
      <c r="Z56" s="96">
        <f t="shared" si="3"/>
        <v>7.8648495173197053E-2</v>
      </c>
      <c r="AA56" s="97"/>
      <c r="AB56" s="97"/>
      <c r="AC56" s="98"/>
      <c r="AD56" s="39">
        <f t="shared" si="4"/>
        <v>17793</v>
      </c>
      <c r="AE56" s="39"/>
      <c r="AF56" s="39"/>
      <c r="AG56" s="39"/>
      <c r="AH56" s="39">
        <f t="shared" si="5"/>
        <v>1630</v>
      </c>
      <c r="AI56" s="39"/>
      <c r="AJ56" s="39"/>
      <c r="AK56" s="39"/>
      <c r="AL56" s="96">
        <f t="shared" si="6"/>
        <v>9.1609059742595408E-2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0.10010233510093962</v>
      </c>
      <c r="AX56" s="44"/>
      <c r="AY56" s="44"/>
      <c r="AZ56" s="44"/>
      <c r="BA56" s="45"/>
      <c r="BB56" s="43">
        <f t="shared" si="8"/>
        <v>7.8648495173197053E-2</v>
      </c>
      <c r="BC56" s="44"/>
      <c r="BD56" s="44"/>
      <c r="BE56" s="44"/>
      <c r="BF56" s="45"/>
      <c r="BG56" s="43">
        <f t="shared" si="9"/>
        <v>9.1609059742595408E-2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17876</v>
      </c>
      <c r="G57" s="39"/>
      <c r="H57" s="39"/>
      <c r="I57" s="39"/>
      <c r="J57" s="39">
        <f>SUM(BR11:BV12)</f>
        <v>2329</v>
      </c>
      <c r="K57" s="39"/>
      <c r="L57" s="39"/>
      <c r="M57" s="39"/>
      <c r="N57" s="96">
        <f t="shared" si="2"/>
        <v>0.13028641754307452</v>
      </c>
      <c r="O57" s="97"/>
      <c r="P57" s="97"/>
      <c r="Q57" s="98"/>
      <c r="R57" s="39">
        <f>SUM(BW11:CA12)</f>
        <v>9934</v>
      </c>
      <c r="S57" s="39"/>
      <c r="T57" s="39"/>
      <c r="U57" s="39"/>
      <c r="V57" s="39">
        <f>SUM(CB11:CF12)</f>
        <v>886</v>
      </c>
      <c r="W57" s="39"/>
      <c r="X57" s="39"/>
      <c r="Y57" s="39"/>
      <c r="Z57" s="96">
        <f t="shared" si="3"/>
        <v>8.9188645057378696E-2</v>
      </c>
      <c r="AA57" s="97"/>
      <c r="AB57" s="97"/>
      <c r="AC57" s="98"/>
      <c r="AD57" s="39">
        <f t="shared" si="4"/>
        <v>27810</v>
      </c>
      <c r="AE57" s="39"/>
      <c r="AF57" s="39"/>
      <c r="AG57" s="39"/>
      <c r="AH57" s="39">
        <f t="shared" si="5"/>
        <v>3215</v>
      </c>
      <c r="AI57" s="39"/>
      <c r="AJ57" s="39"/>
      <c r="AK57" s="39"/>
      <c r="AL57" s="96">
        <f t="shared" si="6"/>
        <v>0.11560589715929522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0.13028641754307452</v>
      </c>
      <c r="AX57" s="44"/>
      <c r="AY57" s="44"/>
      <c r="AZ57" s="44"/>
      <c r="BA57" s="45"/>
      <c r="BB57" s="43">
        <f t="shared" si="8"/>
        <v>8.9188645057378696E-2</v>
      </c>
      <c r="BC57" s="44"/>
      <c r="BD57" s="44"/>
      <c r="BE57" s="44"/>
      <c r="BF57" s="45"/>
      <c r="BG57" s="43">
        <f t="shared" si="9"/>
        <v>0.11560589715929522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16788</v>
      </c>
      <c r="G58" s="39"/>
      <c r="H58" s="39"/>
      <c r="I58" s="39"/>
      <c r="J58" s="39">
        <f>SUM(BR13:BV14)</f>
        <v>3462</v>
      </c>
      <c r="K58" s="39"/>
      <c r="L58" s="39"/>
      <c r="M58" s="39"/>
      <c r="N58" s="96">
        <f t="shared" si="2"/>
        <v>0.20621872766261615</v>
      </c>
      <c r="O58" s="97"/>
      <c r="P58" s="97"/>
      <c r="Q58" s="98"/>
      <c r="R58" s="39">
        <f>SUM(BW13:CA14)</f>
        <v>8598</v>
      </c>
      <c r="S58" s="39"/>
      <c r="T58" s="39"/>
      <c r="U58" s="39"/>
      <c r="V58" s="39">
        <f>SUM(CB13:CF14)</f>
        <v>1272</v>
      </c>
      <c r="W58" s="39"/>
      <c r="X58" s="39"/>
      <c r="Y58" s="39"/>
      <c r="Z58" s="96">
        <f t="shared" si="3"/>
        <v>0.14794138171667831</v>
      </c>
      <c r="AA58" s="97"/>
      <c r="AB58" s="97"/>
      <c r="AC58" s="98"/>
      <c r="AD58" s="39">
        <f t="shared" si="4"/>
        <v>25386</v>
      </c>
      <c r="AE58" s="39"/>
      <c r="AF58" s="39"/>
      <c r="AG58" s="39"/>
      <c r="AH58" s="39">
        <f t="shared" si="5"/>
        <v>4734</v>
      </c>
      <c r="AI58" s="39"/>
      <c r="AJ58" s="39"/>
      <c r="AK58" s="39"/>
      <c r="AL58" s="96">
        <f t="shared" si="6"/>
        <v>0.18648073741432286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0.20621872766261615</v>
      </c>
      <c r="AX58" s="44"/>
      <c r="AY58" s="44"/>
      <c r="AZ58" s="44"/>
      <c r="BA58" s="45"/>
      <c r="BB58" s="43">
        <f t="shared" si="8"/>
        <v>0.14794138171667831</v>
      </c>
      <c r="BC58" s="44"/>
      <c r="BD58" s="44"/>
      <c r="BE58" s="44"/>
      <c r="BF58" s="45"/>
      <c r="BG58" s="43">
        <f t="shared" si="9"/>
        <v>0.18648073741432286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8924</v>
      </c>
      <c r="G59" s="39"/>
      <c r="H59" s="39"/>
      <c r="I59" s="39"/>
      <c r="J59" s="39">
        <f>SUM(BR15:BV16)</f>
        <v>2853</v>
      </c>
      <c r="K59" s="39"/>
      <c r="L59" s="39"/>
      <c r="M59" s="39"/>
      <c r="N59" s="96">
        <f t="shared" si="2"/>
        <v>0.31969968623935457</v>
      </c>
      <c r="O59" s="97"/>
      <c r="P59" s="97"/>
      <c r="Q59" s="98"/>
      <c r="R59" s="39">
        <f>SUM(BW15:CA16)</f>
        <v>3077</v>
      </c>
      <c r="S59" s="39"/>
      <c r="T59" s="39"/>
      <c r="U59" s="39"/>
      <c r="V59" s="39">
        <f>SUM(CB15:CF16)</f>
        <v>729</v>
      </c>
      <c r="W59" s="39"/>
      <c r="X59" s="39"/>
      <c r="Y59" s="39"/>
      <c r="Z59" s="96">
        <f t="shared" si="3"/>
        <v>0.23691907702307444</v>
      </c>
      <c r="AA59" s="97"/>
      <c r="AB59" s="97"/>
      <c r="AC59" s="98"/>
      <c r="AD59" s="39">
        <f t="shared" si="4"/>
        <v>12001</v>
      </c>
      <c r="AE59" s="39"/>
      <c r="AF59" s="39"/>
      <c r="AG59" s="39"/>
      <c r="AH59" s="39">
        <f t="shared" si="5"/>
        <v>3582</v>
      </c>
      <c r="AI59" s="39"/>
      <c r="AJ59" s="39"/>
      <c r="AK59" s="39"/>
      <c r="AL59" s="96">
        <f t="shared" si="6"/>
        <v>0.29847512707274393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0.31969968623935457</v>
      </c>
      <c r="AX59" s="44"/>
      <c r="AY59" s="44"/>
      <c r="AZ59" s="44"/>
      <c r="BA59" s="45"/>
      <c r="BB59" s="43">
        <f t="shared" si="8"/>
        <v>0.23691907702307444</v>
      </c>
      <c r="BC59" s="44"/>
      <c r="BD59" s="44"/>
      <c r="BE59" s="44"/>
      <c r="BF59" s="45"/>
      <c r="BG59" s="43">
        <f t="shared" si="9"/>
        <v>0.29847512707274393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1698</v>
      </c>
      <c r="G60" s="50"/>
      <c r="H60" s="50"/>
      <c r="I60" s="50"/>
      <c r="J60" s="50">
        <f>BR17</f>
        <v>868</v>
      </c>
      <c r="K60" s="50"/>
      <c r="L60" s="50"/>
      <c r="M60" s="50"/>
      <c r="N60" s="102">
        <f t="shared" si="2"/>
        <v>0.51118963486454649</v>
      </c>
      <c r="O60" s="103"/>
      <c r="P60" s="103"/>
      <c r="Q60" s="104"/>
      <c r="R60" s="50">
        <f>BW17</f>
        <v>436</v>
      </c>
      <c r="S60" s="50"/>
      <c r="T60" s="50"/>
      <c r="U60" s="50"/>
      <c r="V60" s="50">
        <f>CB17</f>
        <v>187</v>
      </c>
      <c r="W60" s="50"/>
      <c r="X60" s="50"/>
      <c r="Y60" s="50"/>
      <c r="Z60" s="102">
        <f t="shared" si="3"/>
        <v>0.42889908256880732</v>
      </c>
      <c r="AA60" s="103"/>
      <c r="AB60" s="103"/>
      <c r="AC60" s="104"/>
      <c r="AD60" s="50">
        <f t="shared" si="4"/>
        <v>2134</v>
      </c>
      <c r="AE60" s="50"/>
      <c r="AF60" s="50"/>
      <c r="AG60" s="50"/>
      <c r="AH60" s="50">
        <f t="shared" si="5"/>
        <v>1055</v>
      </c>
      <c r="AI60" s="50"/>
      <c r="AJ60" s="50"/>
      <c r="AK60" s="50"/>
      <c r="AL60" s="102">
        <f t="shared" si="6"/>
        <v>0.49437675726335523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0.51118963486454649</v>
      </c>
      <c r="AX60" s="55"/>
      <c r="AY60" s="55"/>
      <c r="AZ60" s="55"/>
      <c r="BA60" s="56"/>
      <c r="BB60" s="54">
        <f t="shared" si="8"/>
        <v>0.42889908256880732</v>
      </c>
      <c r="BC60" s="55"/>
      <c r="BD60" s="55"/>
      <c r="BE60" s="55"/>
      <c r="BF60" s="56"/>
      <c r="BG60" s="54">
        <f t="shared" si="9"/>
        <v>0.49437675726335523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56889</v>
      </c>
      <c r="G61" s="58"/>
      <c r="H61" s="58"/>
      <c r="I61" s="58"/>
      <c r="J61" s="58">
        <f>SUM(J54:M60)</f>
        <v>10633</v>
      </c>
      <c r="K61" s="58"/>
      <c r="L61" s="58"/>
      <c r="M61" s="58"/>
      <c r="N61" s="62">
        <f t="shared" si="2"/>
        <v>0.18690783807062877</v>
      </c>
      <c r="O61" s="63"/>
      <c r="P61" s="63"/>
      <c r="Q61" s="64"/>
      <c r="R61" s="58">
        <f>SUM(R54:U60)</f>
        <v>29940</v>
      </c>
      <c r="S61" s="58"/>
      <c r="T61" s="58"/>
      <c r="U61" s="58"/>
      <c r="V61" s="58">
        <f>SUM(V54:Y60)</f>
        <v>3677</v>
      </c>
      <c r="W61" s="58"/>
      <c r="X61" s="58"/>
      <c r="Y61" s="58"/>
      <c r="Z61" s="62">
        <f t="shared" si="3"/>
        <v>0.122812291249165</v>
      </c>
      <c r="AA61" s="63"/>
      <c r="AB61" s="63"/>
      <c r="AC61" s="64"/>
      <c r="AD61" s="58">
        <f>SUM(AD54:AG60)</f>
        <v>86829</v>
      </c>
      <c r="AE61" s="58"/>
      <c r="AF61" s="58"/>
      <c r="AG61" s="58"/>
      <c r="AH61" s="58">
        <f>SUM(AH54:AK60)</f>
        <v>14310</v>
      </c>
      <c r="AI61" s="58"/>
      <c r="AJ61" s="58"/>
      <c r="AK61" s="58"/>
      <c r="AL61" s="62">
        <f t="shared" si="6"/>
        <v>0.16480668900943232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0.18690783807062877</v>
      </c>
      <c r="AX61" s="63"/>
      <c r="AY61" s="63"/>
      <c r="AZ61" s="63"/>
      <c r="BA61" s="64"/>
      <c r="BB61" s="62">
        <f t="shared" si="8"/>
        <v>0.122812291249165</v>
      </c>
      <c r="BC61" s="63"/>
      <c r="BD61" s="63"/>
      <c r="BE61" s="63"/>
      <c r="BF61" s="64"/>
      <c r="BG61" s="62">
        <f t="shared" si="9"/>
        <v>0.16480668900943232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3C07-3B84-45D8-8CC7-FEA9699F8884}">
  <sheetPr codeName="Sheet7"/>
  <dimension ref="A2:DD116"/>
  <sheetViews>
    <sheetView view="pageBreakPreview" zoomScaleNormal="100" zoomScaleSheetLayoutView="100" workbookViewId="0"/>
  </sheetViews>
  <sheetFormatPr defaultColWidth="2.25" defaultRowHeight="15" customHeight="1" x14ac:dyDescent="0.15"/>
  <cols>
    <col min="1" max="93" width="2.25" style="2"/>
    <col min="94" max="108" width="10.625" style="107" customWidth="1"/>
    <col min="109" max="111" width="10.625" style="2" customWidth="1"/>
    <col min="112" max="16384" width="2.25" style="2"/>
  </cols>
  <sheetData>
    <row r="2" spans="1:86" ht="30" customHeight="1" x14ac:dyDescent="0.15">
      <c r="A2" s="1" t="s">
        <v>105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S2" s="3" t="s">
        <v>0</v>
      </c>
      <c r="AT2" s="3"/>
      <c r="AU2" s="3"/>
      <c r="AV2" s="3"/>
      <c r="AW2" s="4" t="s">
        <v>94</v>
      </c>
      <c r="AX2" s="4"/>
      <c r="AY2" s="4"/>
      <c r="AZ2" s="4"/>
      <c r="BA2" s="4"/>
      <c r="BB2" s="5" t="s">
        <v>1</v>
      </c>
      <c r="BC2" s="5"/>
      <c r="BD2" s="4" t="s">
        <v>95</v>
      </c>
      <c r="BE2" s="4"/>
      <c r="BF2" s="4"/>
      <c r="BG2" s="4"/>
      <c r="BH2" s="4"/>
      <c r="BI2" s="6" t="str">
        <f>AW2&amp;BB2&amp;BD2</f>
        <v>2024/04/01 ～ 2025/03/31</v>
      </c>
      <c r="BJ2" s="7"/>
      <c r="BK2" s="7"/>
      <c r="BL2" s="7"/>
      <c r="BM2" s="7"/>
      <c r="BN2" s="7"/>
      <c r="BO2" s="7"/>
      <c r="BP2" s="7"/>
      <c r="BQ2" s="8"/>
      <c r="BR2" s="9" t="str">
        <f>"(1) 全体　（対象期間 ： "&amp;BI2&amp; "）"</f>
        <v>(1) 全体　（対象期間 ： 2024/04/01 ～ 2025/03/31）</v>
      </c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</row>
    <row r="3" spans="1:86" ht="15" customHeight="1" thickBot="1" x14ac:dyDescent="0.2"/>
    <row r="4" spans="1:86" ht="20.100000000000001" customHeight="1" x14ac:dyDescent="0.15">
      <c r="B4" s="12" t="str">
        <f>BR2</f>
        <v>(1) 全体　（対象期間 ： 2024/04/01 ～ 2025/03/31）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BI4" s="13"/>
      <c r="BJ4" s="14"/>
      <c r="BK4" s="14"/>
      <c r="BL4" s="14"/>
      <c r="BM4" s="14" t="s">
        <v>2</v>
      </c>
      <c r="BN4" s="14"/>
      <c r="BO4" s="14"/>
      <c r="BP4" s="14"/>
      <c r="BQ4" s="14"/>
      <c r="BR4" s="14"/>
      <c r="BS4" s="14"/>
      <c r="BT4" s="14"/>
      <c r="BU4" s="14"/>
      <c r="BV4" s="14"/>
      <c r="BW4" s="14" t="s">
        <v>3</v>
      </c>
      <c r="BX4" s="14"/>
      <c r="BY4" s="14"/>
      <c r="BZ4" s="14"/>
      <c r="CA4" s="14"/>
      <c r="CB4" s="14"/>
      <c r="CC4" s="14"/>
      <c r="CD4" s="14"/>
      <c r="CE4" s="14"/>
      <c r="CF4" s="15"/>
    </row>
    <row r="5" spans="1:86" ht="15" customHeight="1" thickBot="1" x14ac:dyDescent="0.2">
      <c r="B5" s="16" t="s">
        <v>4</v>
      </c>
      <c r="C5" s="16"/>
      <c r="D5" s="16"/>
      <c r="E5" s="16"/>
      <c r="F5" s="16"/>
      <c r="G5" s="16"/>
      <c r="H5" s="16"/>
      <c r="I5" s="17" t="s">
        <v>5</v>
      </c>
      <c r="J5" s="17"/>
      <c r="K5" s="17"/>
      <c r="L5" s="17"/>
      <c r="M5" s="17"/>
      <c r="N5" s="17" t="s">
        <v>6</v>
      </c>
      <c r="O5" s="17"/>
      <c r="P5" s="17"/>
      <c r="Q5" s="17"/>
      <c r="R5" s="17"/>
      <c r="S5" s="17" t="s">
        <v>7</v>
      </c>
      <c r="T5" s="17"/>
      <c r="U5" s="17"/>
      <c r="V5" s="17"/>
      <c r="W5" s="17"/>
      <c r="AS5" s="18" t="s">
        <v>8</v>
      </c>
      <c r="AT5" s="19"/>
      <c r="AU5" s="19"/>
      <c r="AV5" s="19"/>
      <c r="AW5" s="20" t="s">
        <v>7</v>
      </c>
      <c r="AX5" s="21"/>
      <c r="AY5" s="21"/>
      <c r="AZ5" s="21"/>
      <c r="BA5" s="22"/>
      <c r="BI5" s="23" t="s">
        <v>8</v>
      </c>
      <c r="BJ5" s="24"/>
      <c r="BK5" s="24"/>
      <c r="BL5" s="24"/>
      <c r="BM5" s="25" t="s">
        <v>9</v>
      </c>
      <c r="BN5" s="25"/>
      <c r="BO5" s="25"/>
      <c r="BP5" s="25"/>
      <c r="BQ5" s="25"/>
      <c r="BR5" s="25" t="s">
        <v>10</v>
      </c>
      <c r="BS5" s="25"/>
      <c r="BT5" s="25"/>
      <c r="BU5" s="25"/>
      <c r="BV5" s="25"/>
      <c r="BW5" s="25" t="s">
        <v>9</v>
      </c>
      <c r="BX5" s="25"/>
      <c r="BY5" s="25"/>
      <c r="BZ5" s="25"/>
      <c r="CA5" s="25"/>
      <c r="CB5" s="25" t="s">
        <v>10</v>
      </c>
      <c r="CC5" s="25"/>
      <c r="CD5" s="25"/>
      <c r="CE5" s="25"/>
      <c r="CF5" s="26"/>
    </row>
    <row r="6" spans="1:86" ht="15" customHeight="1" thickTop="1" x14ac:dyDescent="0.15">
      <c r="B6" s="27" t="s">
        <v>11</v>
      </c>
      <c r="C6" s="27"/>
      <c r="D6" s="27"/>
      <c r="E6" s="27"/>
      <c r="F6" s="27"/>
      <c r="G6" s="27"/>
      <c r="H6" s="27"/>
      <c r="I6" s="28">
        <f>SUM(BM6,BW6)</f>
        <v>1660</v>
      </c>
      <c r="J6" s="28"/>
      <c r="K6" s="28"/>
      <c r="L6" s="28"/>
      <c r="M6" s="28"/>
      <c r="N6" s="28">
        <f>SUM(BR6,CB6)</f>
        <v>33</v>
      </c>
      <c r="O6" s="28"/>
      <c r="P6" s="28"/>
      <c r="Q6" s="28"/>
      <c r="R6" s="28"/>
      <c r="S6" s="29">
        <f t="shared" ref="S6:S13" si="0">IFERROR(N6/I6,0)</f>
        <v>1.9879518072289156E-2</v>
      </c>
      <c r="T6" s="29"/>
      <c r="U6" s="29"/>
      <c r="V6" s="29"/>
      <c r="W6" s="29"/>
      <c r="AS6" s="30" t="s">
        <v>12</v>
      </c>
      <c r="AT6" s="31"/>
      <c r="AU6" s="31"/>
      <c r="AV6" s="31"/>
      <c r="AW6" s="32">
        <f t="shared" ref="AW6:AW13" si="1">S6</f>
        <v>1.9879518072289156E-2</v>
      </c>
      <c r="AX6" s="33"/>
      <c r="AY6" s="33"/>
      <c r="AZ6" s="33"/>
      <c r="BA6" s="34"/>
      <c r="BI6" s="35" t="s">
        <v>13</v>
      </c>
      <c r="BJ6" s="36"/>
      <c r="BK6" s="36"/>
      <c r="BL6" s="36"/>
      <c r="BM6" s="37">
        <v>1071</v>
      </c>
      <c r="BN6" s="37"/>
      <c r="BO6" s="37"/>
      <c r="BP6" s="37"/>
      <c r="BQ6" s="37"/>
      <c r="BR6" s="37">
        <v>24</v>
      </c>
      <c r="BS6" s="37"/>
      <c r="BT6" s="37"/>
      <c r="BU6" s="37"/>
      <c r="BV6" s="37"/>
      <c r="BW6" s="37">
        <v>589</v>
      </c>
      <c r="BX6" s="37"/>
      <c r="BY6" s="37"/>
      <c r="BZ6" s="37"/>
      <c r="CA6" s="37"/>
      <c r="CB6" s="37">
        <v>9</v>
      </c>
      <c r="CC6" s="37"/>
      <c r="CD6" s="37"/>
      <c r="CE6" s="37"/>
      <c r="CF6" s="37"/>
    </row>
    <row r="7" spans="1:86" ht="15" customHeight="1" x14ac:dyDescent="0.15">
      <c r="B7" s="38" t="s">
        <v>14</v>
      </c>
      <c r="C7" s="38"/>
      <c r="D7" s="38"/>
      <c r="E7" s="38"/>
      <c r="F7" s="38"/>
      <c r="G7" s="38"/>
      <c r="H7" s="38"/>
      <c r="I7" s="39">
        <f>SUM(BM7:BQ8,BW7:CA8)</f>
        <v>52868</v>
      </c>
      <c r="J7" s="39"/>
      <c r="K7" s="39"/>
      <c r="L7" s="39"/>
      <c r="M7" s="39"/>
      <c r="N7" s="39">
        <f>SUM(BR7:BV8,CB7:CF8)</f>
        <v>747</v>
      </c>
      <c r="O7" s="39"/>
      <c r="P7" s="39"/>
      <c r="Q7" s="39"/>
      <c r="R7" s="39"/>
      <c r="S7" s="40">
        <f t="shared" si="0"/>
        <v>1.4129530150563669E-2</v>
      </c>
      <c r="T7" s="40"/>
      <c r="U7" s="40"/>
      <c r="V7" s="40"/>
      <c r="W7" s="40"/>
      <c r="AS7" s="41" t="s">
        <v>15</v>
      </c>
      <c r="AT7" s="42"/>
      <c r="AU7" s="42"/>
      <c r="AV7" s="42"/>
      <c r="AW7" s="43">
        <f t="shared" si="1"/>
        <v>1.4129530150563669E-2</v>
      </c>
      <c r="AX7" s="44"/>
      <c r="AY7" s="44"/>
      <c r="AZ7" s="44"/>
      <c r="BA7" s="45"/>
      <c r="BI7" s="46" t="s">
        <v>16</v>
      </c>
      <c r="BJ7" s="47"/>
      <c r="BK7" s="47"/>
      <c r="BL7" s="47"/>
      <c r="BM7" s="48">
        <v>9045</v>
      </c>
      <c r="BN7" s="48"/>
      <c r="BO7" s="48"/>
      <c r="BP7" s="48"/>
      <c r="BQ7" s="48"/>
      <c r="BR7" s="48">
        <v>133</v>
      </c>
      <c r="BS7" s="48"/>
      <c r="BT7" s="48"/>
      <c r="BU7" s="48"/>
      <c r="BV7" s="48"/>
      <c r="BW7" s="48">
        <v>9478</v>
      </c>
      <c r="BX7" s="48"/>
      <c r="BY7" s="48"/>
      <c r="BZ7" s="48"/>
      <c r="CA7" s="48"/>
      <c r="CB7" s="48">
        <v>136</v>
      </c>
      <c r="CC7" s="48"/>
      <c r="CD7" s="48"/>
      <c r="CE7" s="48"/>
      <c r="CF7" s="48"/>
    </row>
    <row r="8" spans="1:86" ht="15" customHeight="1" x14ac:dyDescent="0.15">
      <c r="B8" s="38" t="s">
        <v>17</v>
      </c>
      <c r="C8" s="38"/>
      <c r="D8" s="38"/>
      <c r="E8" s="38"/>
      <c r="F8" s="38"/>
      <c r="G8" s="38"/>
      <c r="H8" s="38"/>
      <c r="I8" s="39">
        <f>SUM(BM9:BQ10,BW9:CA10)</f>
        <v>60495</v>
      </c>
      <c r="J8" s="39"/>
      <c r="K8" s="39"/>
      <c r="L8" s="39"/>
      <c r="M8" s="39"/>
      <c r="N8" s="39">
        <f>SUM(BR9:BV10,CB9:CF10)</f>
        <v>1167</v>
      </c>
      <c r="O8" s="39"/>
      <c r="P8" s="39"/>
      <c r="Q8" s="39"/>
      <c r="R8" s="39"/>
      <c r="S8" s="40">
        <f t="shared" si="0"/>
        <v>1.9290850483511035E-2</v>
      </c>
      <c r="T8" s="40"/>
      <c r="U8" s="40"/>
      <c r="V8" s="40"/>
      <c r="W8" s="40"/>
      <c r="AS8" s="41" t="s">
        <v>18</v>
      </c>
      <c r="AT8" s="42"/>
      <c r="AU8" s="42"/>
      <c r="AV8" s="42"/>
      <c r="AW8" s="43">
        <f t="shared" si="1"/>
        <v>1.9290850483511035E-2</v>
      </c>
      <c r="AX8" s="44"/>
      <c r="AY8" s="44"/>
      <c r="AZ8" s="44"/>
      <c r="BA8" s="45"/>
      <c r="BI8" s="46" t="s">
        <v>19</v>
      </c>
      <c r="BJ8" s="47"/>
      <c r="BK8" s="47"/>
      <c r="BL8" s="47"/>
      <c r="BM8" s="48">
        <v>16624</v>
      </c>
      <c r="BN8" s="48"/>
      <c r="BO8" s="48"/>
      <c r="BP8" s="48"/>
      <c r="BQ8" s="48"/>
      <c r="BR8" s="48">
        <v>285</v>
      </c>
      <c r="BS8" s="48"/>
      <c r="BT8" s="48"/>
      <c r="BU8" s="48"/>
      <c r="BV8" s="48"/>
      <c r="BW8" s="48">
        <v>17721</v>
      </c>
      <c r="BX8" s="48"/>
      <c r="BY8" s="48"/>
      <c r="BZ8" s="48"/>
      <c r="CA8" s="48"/>
      <c r="CB8" s="48">
        <v>193</v>
      </c>
      <c r="CC8" s="48"/>
      <c r="CD8" s="48"/>
      <c r="CE8" s="48"/>
      <c r="CF8" s="48"/>
    </row>
    <row r="9" spans="1:86" ht="15" customHeight="1" x14ac:dyDescent="0.15">
      <c r="B9" s="38" t="s">
        <v>20</v>
      </c>
      <c r="C9" s="38"/>
      <c r="D9" s="38"/>
      <c r="E9" s="38"/>
      <c r="F9" s="38"/>
      <c r="G9" s="38"/>
      <c r="H9" s="38"/>
      <c r="I9" s="39">
        <f>SUM(BM11:BQ12,BW11:CA12)</f>
        <v>61324</v>
      </c>
      <c r="J9" s="39"/>
      <c r="K9" s="39"/>
      <c r="L9" s="39"/>
      <c r="M9" s="39"/>
      <c r="N9" s="39">
        <f>SUM(BR11:BV12,CB11:CF12)</f>
        <v>2402</v>
      </c>
      <c r="O9" s="39"/>
      <c r="P9" s="39"/>
      <c r="Q9" s="39"/>
      <c r="R9" s="39"/>
      <c r="S9" s="40">
        <f t="shared" si="0"/>
        <v>3.916900397886635E-2</v>
      </c>
      <c r="T9" s="40"/>
      <c r="U9" s="40"/>
      <c r="V9" s="40"/>
      <c r="W9" s="40"/>
      <c r="AS9" s="41" t="s">
        <v>21</v>
      </c>
      <c r="AT9" s="42"/>
      <c r="AU9" s="42"/>
      <c r="AV9" s="42"/>
      <c r="AW9" s="43">
        <f t="shared" si="1"/>
        <v>3.916900397886635E-2</v>
      </c>
      <c r="AX9" s="44"/>
      <c r="AY9" s="44"/>
      <c r="AZ9" s="44"/>
      <c r="BA9" s="45"/>
      <c r="BI9" s="46" t="s">
        <v>22</v>
      </c>
      <c r="BJ9" s="47"/>
      <c r="BK9" s="47"/>
      <c r="BL9" s="47"/>
      <c r="BM9" s="48">
        <v>16590</v>
      </c>
      <c r="BN9" s="48"/>
      <c r="BO9" s="48"/>
      <c r="BP9" s="48"/>
      <c r="BQ9" s="48"/>
      <c r="BR9" s="48">
        <v>302</v>
      </c>
      <c r="BS9" s="48"/>
      <c r="BT9" s="48"/>
      <c r="BU9" s="48"/>
      <c r="BV9" s="48"/>
      <c r="BW9" s="48">
        <v>15235</v>
      </c>
      <c r="BX9" s="48"/>
      <c r="BY9" s="48"/>
      <c r="BZ9" s="48"/>
      <c r="CA9" s="48"/>
      <c r="CB9" s="48">
        <v>242</v>
      </c>
      <c r="CC9" s="48"/>
      <c r="CD9" s="48"/>
      <c r="CE9" s="48"/>
      <c r="CF9" s="48"/>
    </row>
    <row r="10" spans="1:86" ht="15" customHeight="1" x14ac:dyDescent="0.15">
      <c r="B10" s="38" t="s">
        <v>23</v>
      </c>
      <c r="C10" s="38"/>
      <c r="D10" s="38"/>
      <c r="E10" s="38"/>
      <c r="F10" s="38"/>
      <c r="G10" s="38"/>
      <c r="H10" s="38"/>
      <c r="I10" s="39">
        <f>SUM(BM13:BQ14,BW13:CA14)</f>
        <v>59156</v>
      </c>
      <c r="J10" s="39"/>
      <c r="K10" s="39"/>
      <c r="L10" s="39"/>
      <c r="M10" s="39"/>
      <c r="N10" s="39">
        <f>SUM(BR13:BV14,CB13:CF14)</f>
        <v>4564</v>
      </c>
      <c r="O10" s="39"/>
      <c r="P10" s="39"/>
      <c r="Q10" s="39"/>
      <c r="R10" s="39"/>
      <c r="S10" s="40">
        <f t="shared" si="0"/>
        <v>7.7151937250659275E-2</v>
      </c>
      <c r="T10" s="40"/>
      <c r="U10" s="40"/>
      <c r="V10" s="40"/>
      <c r="W10" s="40"/>
      <c r="AS10" s="41" t="s">
        <v>24</v>
      </c>
      <c r="AT10" s="42"/>
      <c r="AU10" s="42"/>
      <c r="AV10" s="42"/>
      <c r="AW10" s="43">
        <f t="shared" si="1"/>
        <v>7.7151937250659275E-2</v>
      </c>
      <c r="AX10" s="44"/>
      <c r="AY10" s="44"/>
      <c r="AZ10" s="44"/>
      <c r="BA10" s="45"/>
      <c r="BI10" s="46" t="s">
        <v>25</v>
      </c>
      <c r="BJ10" s="47"/>
      <c r="BK10" s="47"/>
      <c r="BL10" s="47"/>
      <c r="BM10" s="48">
        <v>15679</v>
      </c>
      <c r="BN10" s="48"/>
      <c r="BO10" s="48"/>
      <c r="BP10" s="48"/>
      <c r="BQ10" s="48"/>
      <c r="BR10" s="48">
        <v>399</v>
      </c>
      <c r="BS10" s="48"/>
      <c r="BT10" s="48"/>
      <c r="BU10" s="48"/>
      <c r="BV10" s="48"/>
      <c r="BW10" s="48">
        <v>12991</v>
      </c>
      <c r="BX10" s="48"/>
      <c r="BY10" s="48"/>
      <c r="BZ10" s="48"/>
      <c r="CA10" s="48"/>
      <c r="CB10" s="48">
        <v>224</v>
      </c>
      <c r="CC10" s="48"/>
      <c r="CD10" s="48"/>
      <c r="CE10" s="48"/>
      <c r="CF10" s="48"/>
    </row>
    <row r="11" spans="1:86" ht="15" customHeight="1" x14ac:dyDescent="0.15">
      <c r="B11" s="38" t="s">
        <v>26</v>
      </c>
      <c r="C11" s="38"/>
      <c r="D11" s="38"/>
      <c r="E11" s="38"/>
      <c r="F11" s="38"/>
      <c r="G11" s="38"/>
      <c r="H11" s="38"/>
      <c r="I11" s="39">
        <f>SUM(BM15:BQ16,BW15:CA16)</f>
        <v>30627</v>
      </c>
      <c r="J11" s="39"/>
      <c r="K11" s="39"/>
      <c r="L11" s="39"/>
      <c r="M11" s="39"/>
      <c r="N11" s="39">
        <f>SUM(BR15:BV16,CB15:CF16)</f>
        <v>4315</v>
      </c>
      <c r="O11" s="39"/>
      <c r="P11" s="39"/>
      <c r="Q11" s="39"/>
      <c r="R11" s="39"/>
      <c r="S11" s="40">
        <f t="shared" si="0"/>
        <v>0.14088875828517322</v>
      </c>
      <c r="T11" s="40"/>
      <c r="U11" s="40"/>
      <c r="V11" s="40"/>
      <c r="W11" s="40"/>
      <c r="AS11" s="41" t="s">
        <v>27</v>
      </c>
      <c r="AT11" s="42"/>
      <c r="AU11" s="42"/>
      <c r="AV11" s="42"/>
      <c r="AW11" s="43">
        <f t="shared" si="1"/>
        <v>0.14088875828517322</v>
      </c>
      <c r="AX11" s="44"/>
      <c r="AY11" s="44"/>
      <c r="AZ11" s="44"/>
      <c r="BA11" s="45"/>
      <c r="BI11" s="46" t="s">
        <v>28</v>
      </c>
      <c r="BJ11" s="47"/>
      <c r="BK11" s="47"/>
      <c r="BL11" s="47"/>
      <c r="BM11" s="48">
        <v>16512</v>
      </c>
      <c r="BN11" s="48"/>
      <c r="BO11" s="48"/>
      <c r="BP11" s="48"/>
      <c r="BQ11" s="48"/>
      <c r="BR11" s="48">
        <v>614</v>
      </c>
      <c r="BS11" s="48"/>
      <c r="BT11" s="48"/>
      <c r="BU11" s="48"/>
      <c r="BV11" s="48"/>
      <c r="BW11" s="48">
        <v>12883</v>
      </c>
      <c r="BX11" s="48"/>
      <c r="BY11" s="48"/>
      <c r="BZ11" s="48"/>
      <c r="CA11" s="48"/>
      <c r="CB11" s="48">
        <v>302</v>
      </c>
      <c r="CC11" s="48"/>
      <c r="CD11" s="48"/>
      <c r="CE11" s="48"/>
      <c r="CF11" s="48"/>
    </row>
    <row r="12" spans="1:86" ht="15" customHeight="1" x14ac:dyDescent="0.15">
      <c r="B12" s="49" t="s">
        <v>29</v>
      </c>
      <c r="C12" s="49"/>
      <c r="D12" s="49"/>
      <c r="E12" s="49"/>
      <c r="F12" s="49"/>
      <c r="G12" s="49"/>
      <c r="H12" s="49"/>
      <c r="I12" s="50">
        <f>SUM(BM17,BW17)</f>
        <v>7222</v>
      </c>
      <c r="J12" s="50"/>
      <c r="K12" s="50"/>
      <c r="L12" s="50"/>
      <c r="M12" s="50"/>
      <c r="N12" s="50">
        <f>SUM(BR17,CB17)</f>
        <v>1736</v>
      </c>
      <c r="O12" s="50"/>
      <c r="P12" s="50"/>
      <c r="Q12" s="50"/>
      <c r="R12" s="50"/>
      <c r="S12" s="51">
        <f t="shared" si="0"/>
        <v>0.24037662697313764</v>
      </c>
      <c r="T12" s="51"/>
      <c r="U12" s="51"/>
      <c r="V12" s="51"/>
      <c r="W12" s="51"/>
      <c r="AS12" s="52" t="s">
        <v>30</v>
      </c>
      <c r="AT12" s="53"/>
      <c r="AU12" s="53"/>
      <c r="AV12" s="53"/>
      <c r="AW12" s="54">
        <f t="shared" si="1"/>
        <v>0.24037662697313764</v>
      </c>
      <c r="AX12" s="55"/>
      <c r="AY12" s="55"/>
      <c r="AZ12" s="55"/>
      <c r="BA12" s="56"/>
      <c r="BI12" s="46" t="s">
        <v>31</v>
      </c>
      <c r="BJ12" s="47"/>
      <c r="BK12" s="47"/>
      <c r="BL12" s="47"/>
      <c r="BM12" s="48">
        <v>18430</v>
      </c>
      <c r="BN12" s="48"/>
      <c r="BO12" s="48"/>
      <c r="BP12" s="48"/>
      <c r="BQ12" s="48"/>
      <c r="BR12" s="48">
        <v>1026</v>
      </c>
      <c r="BS12" s="48"/>
      <c r="BT12" s="48"/>
      <c r="BU12" s="48"/>
      <c r="BV12" s="48"/>
      <c r="BW12" s="48">
        <v>13499</v>
      </c>
      <c r="BX12" s="48"/>
      <c r="BY12" s="48"/>
      <c r="BZ12" s="48"/>
      <c r="CA12" s="48"/>
      <c r="CB12" s="48">
        <v>460</v>
      </c>
      <c r="CC12" s="48"/>
      <c r="CD12" s="48"/>
      <c r="CE12" s="48"/>
      <c r="CF12" s="48"/>
    </row>
    <row r="13" spans="1:86" ht="15" customHeight="1" x14ac:dyDescent="0.15">
      <c r="B13" s="57" t="s">
        <v>32</v>
      </c>
      <c r="C13" s="57"/>
      <c r="D13" s="57"/>
      <c r="E13" s="57"/>
      <c r="F13" s="57"/>
      <c r="G13" s="57"/>
      <c r="H13" s="57"/>
      <c r="I13" s="58">
        <f>SUM(I6:L12)</f>
        <v>273352</v>
      </c>
      <c r="J13" s="58"/>
      <c r="K13" s="58"/>
      <c r="L13" s="58"/>
      <c r="M13" s="58"/>
      <c r="N13" s="58">
        <f>SUM(N6:N12)</f>
        <v>14964</v>
      </c>
      <c r="O13" s="58"/>
      <c r="P13" s="58"/>
      <c r="Q13" s="58"/>
      <c r="R13" s="58"/>
      <c r="S13" s="59">
        <f t="shared" si="0"/>
        <v>5.474260294418918E-2</v>
      </c>
      <c r="T13" s="59"/>
      <c r="U13" s="59"/>
      <c r="V13" s="59"/>
      <c r="W13" s="59"/>
      <c r="AS13" s="60" t="s">
        <v>33</v>
      </c>
      <c r="AT13" s="61"/>
      <c r="AU13" s="61"/>
      <c r="AV13" s="61"/>
      <c r="AW13" s="62">
        <f t="shared" si="1"/>
        <v>5.474260294418918E-2</v>
      </c>
      <c r="AX13" s="63"/>
      <c r="AY13" s="63"/>
      <c r="AZ13" s="63"/>
      <c r="BA13" s="64"/>
      <c r="BI13" s="46" t="s">
        <v>34</v>
      </c>
      <c r="BJ13" s="47"/>
      <c r="BK13" s="47"/>
      <c r="BL13" s="47"/>
      <c r="BM13" s="48">
        <v>18638</v>
      </c>
      <c r="BN13" s="48"/>
      <c r="BO13" s="48"/>
      <c r="BP13" s="48"/>
      <c r="BQ13" s="48"/>
      <c r="BR13" s="48">
        <v>1505</v>
      </c>
      <c r="BS13" s="48"/>
      <c r="BT13" s="48"/>
      <c r="BU13" s="48"/>
      <c r="BV13" s="48"/>
      <c r="BW13" s="48">
        <v>13840</v>
      </c>
      <c r="BX13" s="48"/>
      <c r="BY13" s="48"/>
      <c r="BZ13" s="48"/>
      <c r="CA13" s="48"/>
      <c r="CB13" s="48">
        <v>636</v>
      </c>
      <c r="CC13" s="48"/>
      <c r="CD13" s="48"/>
      <c r="CE13" s="48"/>
      <c r="CF13" s="48"/>
    </row>
    <row r="14" spans="1:86" ht="15" customHeight="1" x14ac:dyDescent="0.15">
      <c r="BI14" s="46" t="s">
        <v>35</v>
      </c>
      <c r="BJ14" s="47"/>
      <c r="BK14" s="47"/>
      <c r="BL14" s="47"/>
      <c r="BM14" s="48">
        <v>15841</v>
      </c>
      <c r="BN14" s="48"/>
      <c r="BO14" s="48"/>
      <c r="BP14" s="48"/>
      <c r="BQ14" s="48"/>
      <c r="BR14" s="48">
        <v>1736</v>
      </c>
      <c r="BS14" s="48"/>
      <c r="BT14" s="48"/>
      <c r="BU14" s="48"/>
      <c r="BV14" s="48"/>
      <c r="BW14" s="48">
        <v>10837</v>
      </c>
      <c r="BX14" s="48"/>
      <c r="BY14" s="48"/>
      <c r="BZ14" s="48"/>
      <c r="CA14" s="48"/>
      <c r="CB14" s="48">
        <v>687</v>
      </c>
      <c r="CC14" s="48"/>
      <c r="CD14" s="48"/>
      <c r="CE14" s="48"/>
      <c r="CF14" s="48"/>
    </row>
    <row r="15" spans="1:86" ht="15" customHeight="1" x14ac:dyDescent="0.15">
      <c r="BI15" s="46" t="s">
        <v>36</v>
      </c>
      <c r="BJ15" s="47"/>
      <c r="BK15" s="47"/>
      <c r="BL15" s="47"/>
      <c r="BM15" s="48">
        <v>13060</v>
      </c>
      <c r="BN15" s="48"/>
      <c r="BO15" s="48"/>
      <c r="BP15" s="48"/>
      <c r="BQ15" s="48"/>
      <c r="BR15" s="48">
        <v>1894</v>
      </c>
      <c r="BS15" s="48"/>
      <c r="BT15" s="48"/>
      <c r="BU15" s="48"/>
      <c r="BV15" s="48"/>
      <c r="BW15" s="48">
        <v>6891</v>
      </c>
      <c r="BX15" s="48"/>
      <c r="BY15" s="48"/>
      <c r="BZ15" s="48"/>
      <c r="CA15" s="48"/>
      <c r="CB15" s="48">
        <v>667</v>
      </c>
      <c r="CC15" s="48"/>
      <c r="CD15" s="48"/>
      <c r="CE15" s="48"/>
      <c r="CF15" s="48"/>
    </row>
    <row r="16" spans="1:86" ht="15" customHeight="1" x14ac:dyDescent="0.15">
      <c r="BI16" s="46" t="s">
        <v>37</v>
      </c>
      <c r="BJ16" s="47"/>
      <c r="BK16" s="47"/>
      <c r="BL16" s="47"/>
      <c r="BM16" s="48">
        <v>7343</v>
      </c>
      <c r="BN16" s="48"/>
      <c r="BO16" s="48"/>
      <c r="BP16" s="48"/>
      <c r="BQ16" s="48"/>
      <c r="BR16" s="48">
        <v>1315</v>
      </c>
      <c r="BS16" s="48"/>
      <c r="BT16" s="48"/>
      <c r="BU16" s="48"/>
      <c r="BV16" s="48"/>
      <c r="BW16" s="48">
        <v>3333</v>
      </c>
      <c r="BX16" s="48"/>
      <c r="BY16" s="48"/>
      <c r="BZ16" s="48"/>
      <c r="CA16" s="48"/>
      <c r="CB16" s="48">
        <v>439</v>
      </c>
      <c r="CC16" s="48"/>
      <c r="CD16" s="48"/>
      <c r="CE16" s="48"/>
      <c r="CF16" s="48"/>
    </row>
    <row r="17" spans="61:84" ht="15" customHeight="1" thickBot="1" x14ac:dyDescent="0.2">
      <c r="BI17" s="65" t="s">
        <v>30</v>
      </c>
      <c r="BJ17" s="66"/>
      <c r="BK17" s="66"/>
      <c r="BL17" s="66"/>
      <c r="BM17" s="67">
        <v>5131</v>
      </c>
      <c r="BN17" s="67"/>
      <c r="BO17" s="67"/>
      <c r="BP17" s="67"/>
      <c r="BQ17" s="67"/>
      <c r="BR17" s="67">
        <v>1350</v>
      </c>
      <c r="BS17" s="67"/>
      <c r="BT17" s="67"/>
      <c r="BU17" s="67"/>
      <c r="BV17" s="67"/>
      <c r="BW17" s="67">
        <v>2091</v>
      </c>
      <c r="BX17" s="67"/>
      <c r="BY17" s="67"/>
      <c r="BZ17" s="67"/>
      <c r="CA17" s="67"/>
      <c r="CB17" s="67">
        <v>386</v>
      </c>
      <c r="CC17" s="67"/>
      <c r="CD17" s="67"/>
      <c r="CE17" s="67"/>
      <c r="CF17" s="67"/>
    </row>
    <row r="22" spans="61:84" ht="15" customHeight="1" x14ac:dyDescent="0.15">
      <c r="BI22" s="68" t="s">
        <v>38</v>
      </c>
      <c r="BJ22" s="68"/>
      <c r="BK22" s="68"/>
      <c r="BL22" s="68"/>
      <c r="BM22" s="68"/>
      <c r="BN22" s="69" t="s">
        <v>98</v>
      </c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</row>
    <row r="23" spans="61:84" ht="15" customHeight="1" x14ac:dyDescent="0.15">
      <c r="BI23" s="68" t="s">
        <v>39</v>
      </c>
      <c r="BJ23" s="68"/>
      <c r="BK23" s="68"/>
      <c r="BL23" s="68"/>
      <c r="BM23" s="68"/>
      <c r="BN23" s="69" t="s">
        <v>102</v>
      </c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</row>
    <row r="41" spans="12:40" ht="15" customHeight="1" x14ac:dyDescent="0.15">
      <c r="L41" s="70" t="str">
        <f>BI22&amp;BN22</f>
        <v>年齢基準 ： 受診日年齢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1"/>
      <c r="AL41" s="71"/>
      <c r="AM41" s="71"/>
      <c r="AN41" s="71"/>
    </row>
    <row r="42" spans="12:40" ht="15" customHeight="1" x14ac:dyDescent="0.15">
      <c r="L42" s="70" t="str">
        <f>BI23&amp;BN23</f>
        <v>有所見条件 ： 判定C12以上（治療中含む）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1"/>
      <c r="AL42" s="71"/>
      <c r="AM42" s="71"/>
      <c r="AN42" s="71"/>
    </row>
    <row r="49" spans="2:65" ht="30" customHeight="1" x14ac:dyDescent="0.15">
      <c r="AS49" s="3" t="s">
        <v>0</v>
      </c>
      <c r="AT49" s="3"/>
      <c r="AU49" s="3"/>
      <c r="AV49" s="3"/>
      <c r="AW49" s="72" t="str">
        <f>"(2) 男女別　（対象期間 ： "&amp;BI2&amp;"）"</f>
        <v>(2) 男女別　（対象期間 ： 2024/04/01 ～ 2025/03/31）</v>
      </c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4"/>
    </row>
    <row r="51" spans="2:65" ht="20.100000000000001" customHeight="1" x14ac:dyDescent="0.15">
      <c r="B51" s="75" t="str">
        <f>AW49</f>
        <v>(2) 男女別　（対象期間 ： 2024/04/01 ～ 2025/03/31）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65" ht="15" customHeight="1" x14ac:dyDescent="0.15">
      <c r="B52" s="18" t="s">
        <v>4</v>
      </c>
      <c r="C52" s="19"/>
      <c r="D52" s="19"/>
      <c r="E52" s="76"/>
      <c r="F52" s="77" t="s">
        <v>2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9"/>
      <c r="R52" s="80" t="s">
        <v>3</v>
      </c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 t="s">
        <v>32</v>
      </c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2:65" ht="15" customHeight="1" thickBot="1" x14ac:dyDescent="0.2">
      <c r="B53" s="81"/>
      <c r="C53" s="82"/>
      <c r="D53" s="82"/>
      <c r="E53" s="83"/>
      <c r="F53" s="25" t="s">
        <v>5</v>
      </c>
      <c r="G53" s="25"/>
      <c r="H53" s="25"/>
      <c r="I53" s="25"/>
      <c r="J53" s="25" t="s">
        <v>40</v>
      </c>
      <c r="K53" s="25"/>
      <c r="L53" s="25"/>
      <c r="M53" s="25"/>
      <c r="N53" s="84" t="s">
        <v>41</v>
      </c>
      <c r="O53" s="85"/>
      <c r="P53" s="85"/>
      <c r="Q53" s="86"/>
      <c r="R53" s="25" t="s">
        <v>5</v>
      </c>
      <c r="S53" s="25"/>
      <c r="T53" s="25"/>
      <c r="U53" s="25"/>
      <c r="V53" s="25" t="s">
        <v>40</v>
      </c>
      <c r="W53" s="25"/>
      <c r="X53" s="25"/>
      <c r="Y53" s="25"/>
      <c r="Z53" s="25" t="s">
        <v>41</v>
      </c>
      <c r="AA53" s="25"/>
      <c r="AB53" s="25"/>
      <c r="AC53" s="25"/>
      <c r="AD53" s="25" t="s">
        <v>5</v>
      </c>
      <c r="AE53" s="25"/>
      <c r="AF53" s="25"/>
      <c r="AG53" s="25"/>
      <c r="AH53" s="25" t="s">
        <v>40</v>
      </c>
      <c r="AI53" s="25"/>
      <c r="AJ53" s="25"/>
      <c r="AK53" s="25"/>
      <c r="AL53" s="25" t="s">
        <v>41</v>
      </c>
      <c r="AM53" s="25"/>
      <c r="AN53" s="25"/>
      <c r="AO53" s="25"/>
      <c r="AS53" s="18" t="s">
        <v>8</v>
      </c>
      <c r="AT53" s="19"/>
      <c r="AU53" s="19"/>
      <c r="AV53" s="19"/>
      <c r="AW53" s="20" t="s">
        <v>2</v>
      </c>
      <c r="AX53" s="21"/>
      <c r="AY53" s="21"/>
      <c r="AZ53" s="21"/>
      <c r="BA53" s="22"/>
      <c r="BB53" s="20" t="s">
        <v>3</v>
      </c>
      <c r="BC53" s="21"/>
      <c r="BD53" s="21"/>
      <c r="BE53" s="21"/>
      <c r="BF53" s="22"/>
      <c r="BG53" s="20" t="s">
        <v>32</v>
      </c>
      <c r="BH53" s="21"/>
      <c r="BI53" s="21"/>
      <c r="BJ53" s="21"/>
      <c r="BK53" s="22"/>
    </row>
    <row r="54" spans="2:65" ht="15" customHeight="1" thickTop="1" x14ac:dyDescent="0.15">
      <c r="B54" s="87" t="s">
        <v>12</v>
      </c>
      <c r="C54" s="88"/>
      <c r="D54" s="88"/>
      <c r="E54" s="89"/>
      <c r="F54" s="28">
        <f>BM6</f>
        <v>1071</v>
      </c>
      <c r="G54" s="28"/>
      <c r="H54" s="28"/>
      <c r="I54" s="28"/>
      <c r="J54" s="28">
        <f>BR6</f>
        <v>24</v>
      </c>
      <c r="K54" s="28"/>
      <c r="L54" s="28"/>
      <c r="M54" s="28"/>
      <c r="N54" s="90">
        <f t="shared" ref="N54:N61" si="2">IFERROR(J54/F54,0)</f>
        <v>2.2408963585434174E-2</v>
      </c>
      <c r="O54" s="91"/>
      <c r="P54" s="91"/>
      <c r="Q54" s="92"/>
      <c r="R54" s="28">
        <f>BW6</f>
        <v>589</v>
      </c>
      <c r="S54" s="28"/>
      <c r="T54" s="28"/>
      <c r="U54" s="28"/>
      <c r="V54" s="28">
        <f>CB6</f>
        <v>9</v>
      </c>
      <c r="W54" s="28"/>
      <c r="X54" s="28"/>
      <c r="Y54" s="28"/>
      <c r="Z54" s="90">
        <f t="shared" ref="Z54:Z61" si="3">IFERROR(V54/R54,0)</f>
        <v>1.5280135823429542E-2</v>
      </c>
      <c r="AA54" s="91"/>
      <c r="AB54" s="91"/>
      <c r="AC54" s="92"/>
      <c r="AD54" s="28">
        <f t="shared" ref="AD54:AD60" si="4">F54+R54</f>
        <v>1660</v>
      </c>
      <c r="AE54" s="28"/>
      <c r="AF54" s="28"/>
      <c r="AG54" s="28"/>
      <c r="AH54" s="28">
        <f t="shared" ref="AH54:AH60" si="5">J54+V54</f>
        <v>33</v>
      </c>
      <c r="AI54" s="28"/>
      <c r="AJ54" s="28"/>
      <c r="AK54" s="28"/>
      <c r="AL54" s="90">
        <f t="shared" ref="AL54:AL61" si="6">IFERROR(AH54/AD54,0)</f>
        <v>1.9879518072289156E-2</v>
      </c>
      <c r="AM54" s="91"/>
      <c r="AN54" s="91"/>
      <c r="AO54" s="92"/>
      <c r="AS54" s="30" t="s">
        <v>12</v>
      </c>
      <c r="AT54" s="31"/>
      <c r="AU54" s="31"/>
      <c r="AV54" s="31"/>
      <c r="AW54" s="32">
        <f t="shared" ref="AW54:AW61" si="7">N54</f>
        <v>2.2408963585434174E-2</v>
      </c>
      <c r="AX54" s="33"/>
      <c r="AY54" s="33"/>
      <c r="AZ54" s="33"/>
      <c r="BA54" s="34"/>
      <c r="BB54" s="32">
        <f t="shared" ref="BB54:BB61" si="8">Z54</f>
        <v>1.5280135823429542E-2</v>
      </c>
      <c r="BC54" s="33"/>
      <c r="BD54" s="33"/>
      <c r="BE54" s="33"/>
      <c r="BF54" s="34"/>
      <c r="BG54" s="32">
        <f t="shared" ref="BG54:BG61" si="9">AL54</f>
        <v>1.9879518072289156E-2</v>
      </c>
      <c r="BH54" s="33"/>
      <c r="BI54" s="33"/>
      <c r="BJ54" s="33"/>
      <c r="BK54" s="34"/>
    </row>
    <row r="55" spans="2:65" ht="15" customHeight="1" x14ac:dyDescent="0.15">
      <c r="B55" s="93" t="s">
        <v>15</v>
      </c>
      <c r="C55" s="94"/>
      <c r="D55" s="94"/>
      <c r="E55" s="95"/>
      <c r="F55" s="39">
        <f>SUM(BM7:BQ8)</f>
        <v>25669</v>
      </c>
      <c r="G55" s="39"/>
      <c r="H55" s="39"/>
      <c r="I55" s="39"/>
      <c r="J55" s="39">
        <f>SUM(BR7:BV8)</f>
        <v>418</v>
      </c>
      <c r="K55" s="39"/>
      <c r="L55" s="39"/>
      <c r="M55" s="39"/>
      <c r="N55" s="96">
        <f t="shared" si="2"/>
        <v>1.628423390081421E-2</v>
      </c>
      <c r="O55" s="97"/>
      <c r="P55" s="97"/>
      <c r="Q55" s="98"/>
      <c r="R55" s="39">
        <f>SUM(BW7:CA8)</f>
        <v>27199</v>
      </c>
      <c r="S55" s="39"/>
      <c r="T55" s="39"/>
      <c r="U55" s="39"/>
      <c r="V55" s="39">
        <f>SUM(CB7:CF8)</f>
        <v>329</v>
      </c>
      <c r="W55" s="39"/>
      <c r="X55" s="39"/>
      <c r="Y55" s="39"/>
      <c r="Z55" s="96">
        <f t="shared" si="3"/>
        <v>1.2096032942387588E-2</v>
      </c>
      <c r="AA55" s="97"/>
      <c r="AB55" s="97"/>
      <c r="AC55" s="98"/>
      <c r="AD55" s="39">
        <f t="shared" si="4"/>
        <v>52868</v>
      </c>
      <c r="AE55" s="39"/>
      <c r="AF55" s="39"/>
      <c r="AG55" s="39"/>
      <c r="AH55" s="39">
        <f t="shared" si="5"/>
        <v>747</v>
      </c>
      <c r="AI55" s="39"/>
      <c r="AJ55" s="39"/>
      <c r="AK55" s="39"/>
      <c r="AL55" s="96">
        <f t="shared" si="6"/>
        <v>1.4129530150563669E-2</v>
      </c>
      <c r="AM55" s="97"/>
      <c r="AN55" s="97"/>
      <c r="AO55" s="98"/>
      <c r="AS55" s="41" t="s">
        <v>15</v>
      </c>
      <c r="AT55" s="42"/>
      <c r="AU55" s="42"/>
      <c r="AV55" s="42"/>
      <c r="AW55" s="43">
        <f t="shared" si="7"/>
        <v>1.628423390081421E-2</v>
      </c>
      <c r="AX55" s="44"/>
      <c r="AY55" s="44"/>
      <c r="AZ55" s="44"/>
      <c r="BA55" s="45"/>
      <c r="BB55" s="43">
        <f t="shared" si="8"/>
        <v>1.2096032942387588E-2</v>
      </c>
      <c r="BC55" s="44"/>
      <c r="BD55" s="44"/>
      <c r="BE55" s="44"/>
      <c r="BF55" s="45"/>
      <c r="BG55" s="43">
        <f t="shared" si="9"/>
        <v>1.4129530150563669E-2</v>
      </c>
      <c r="BH55" s="44"/>
      <c r="BI55" s="44"/>
      <c r="BJ55" s="44"/>
      <c r="BK55" s="45"/>
    </row>
    <row r="56" spans="2:65" ht="15" customHeight="1" x14ac:dyDescent="0.15">
      <c r="B56" s="93" t="s">
        <v>18</v>
      </c>
      <c r="C56" s="94"/>
      <c r="D56" s="94"/>
      <c r="E56" s="95"/>
      <c r="F56" s="39">
        <f>SUM(BM9:BQ10)</f>
        <v>32269</v>
      </c>
      <c r="G56" s="39"/>
      <c r="H56" s="39"/>
      <c r="I56" s="39"/>
      <c r="J56" s="39">
        <f>SUM(BR9:BV10)</f>
        <v>701</v>
      </c>
      <c r="K56" s="39"/>
      <c r="L56" s="39"/>
      <c r="M56" s="39"/>
      <c r="N56" s="96">
        <f t="shared" si="2"/>
        <v>2.1723635687501935E-2</v>
      </c>
      <c r="O56" s="97"/>
      <c r="P56" s="97"/>
      <c r="Q56" s="98"/>
      <c r="R56" s="39">
        <f>SUM(BW9:CA10)</f>
        <v>28226</v>
      </c>
      <c r="S56" s="39"/>
      <c r="T56" s="39"/>
      <c r="U56" s="39"/>
      <c r="V56" s="39">
        <f>SUM(CB9:CF10)</f>
        <v>466</v>
      </c>
      <c r="W56" s="39"/>
      <c r="X56" s="39"/>
      <c r="Y56" s="39"/>
      <c r="Z56" s="96">
        <f t="shared" si="3"/>
        <v>1.6509601077021187E-2</v>
      </c>
      <c r="AA56" s="97"/>
      <c r="AB56" s="97"/>
      <c r="AC56" s="98"/>
      <c r="AD56" s="39">
        <f t="shared" si="4"/>
        <v>60495</v>
      </c>
      <c r="AE56" s="39"/>
      <c r="AF56" s="39"/>
      <c r="AG56" s="39"/>
      <c r="AH56" s="39">
        <f t="shared" si="5"/>
        <v>1167</v>
      </c>
      <c r="AI56" s="39"/>
      <c r="AJ56" s="39"/>
      <c r="AK56" s="39"/>
      <c r="AL56" s="96">
        <f t="shared" si="6"/>
        <v>1.9290850483511035E-2</v>
      </c>
      <c r="AM56" s="97"/>
      <c r="AN56" s="97"/>
      <c r="AO56" s="98"/>
      <c r="AS56" s="41" t="s">
        <v>18</v>
      </c>
      <c r="AT56" s="42"/>
      <c r="AU56" s="42"/>
      <c r="AV56" s="42"/>
      <c r="AW56" s="43">
        <f t="shared" si="7"/>
        <v>2.1723635687501935E-2</v>
      </c>
      <c r="AX56" s="44"/>
      <c r="AY56" s="44"/>
      <c r="AZ56" s="44"/>
      <c r="BA56" s="45"/>
      <c r="BB56" s="43">
        <f t="shared" si="8"/>
        <v>1.6509601077021187E-2</v>
      </c>
      <c r="BC56" s="44"/>
      <c r="BD56" s="44"/>
      <c r="BE56" s="44"/>
      <c r="BF56" s="45"/>
      <c r="BG56" s="43">
        <f t="shared" si="9"/>
        <v>1.9290850483511035E-2</v>
      </c>
      <c r="BH56" s="44"/>
      <c r="BI56" s="44"/>
      <c r="BJ56" s="44"/>
      <c r="BK56" s="45"/>
    </row>
    <row r="57" spans="2:65" ht="15" customHeight="1" x14ac:dyDescent="0.15">
      <c r="B57" s="93" t="s">
        <v>21</v>
      </c>
      <c r="C57" s="94"/>
      <c r="D57" s="94"/>
      <c r="E57" s="95"/>
      <c r="F57" s="39">
        <f>SUM(BM11:BQ12)</f>
        <v>34942</v>
      </c>
      <c r="G57" s="39"/>
      <c r="H57" s="39"/>
      <c r="I57" s="39"/>
      <c r="J57" s="39">
        <f>SUM(BR11:BV12)</f>
        <v>1640</v>
      </c>
      <c r="K57" s="39"/>
      <c r="L57" s="39"/>
      <c r="M57" s="39"/>
      <c r="N57" s="96">
        <f t="shared" si="2"/>
        <v>4.693492072577414E-2</v>
      </c>
      <c r="O57" s="97"/>
      <c r="P57" s="97"/>
      <c r="Q57" s="98"/>
      <c r="R57" s="39">
        <f>SUM(BW11:CA12)</f>
        <v>26382</v>
      </c>
      <c r="S57" s="39"/>
      <c r="T57" s="39"/>
      <c r="U57" s="39"/>
      <c r="V57" s="39">
        <f>SUM(CB11:CF12)</f>
        <v>762</v>
      </c>
      <c r="W57" s="39"/>
      <c r="X57" s="39"/>
      <c r="Y57" s="39"/>
      <c r="Z57" s="96">
        <f t="shared" si="3"/>
        <v>2.888332954287014E-2</v>
      </c>
      <c r="AA57" s="97"/>
      <c r="AB57" s="97"/>
      <c r="AC57" s="98"/>
      <c r="AD57" s="39">
        <f t="shared" si="4"/>
        <v>61324</v>
      </c>
      <c r="AE57" s="39"/>
      <c r="AF57" s="39"/>
      <c r="AG57" s="39"/>
      <c r="AH57" s="39">
        <f t="shared" si="5"/>
        <v>2402</v>
      </c>
      <c r="AI57" s="39"/>
      <c r="AJ57" s="39"/>
      <c r="AK57" s="39"/>
      <c r="AL57" s="96">
        <f t="shared" si="6"/>
        <v>3.916900397886635E-2</v>
      </c>
      <c r="AM57" s="97"/>
      <c r="AN57" s="97"/>
      <c r="AO57" s="98"/>
      <c r="AS57" s="41" t="s">
        <v>21</v>
      </c>
      <c r="AT57" s="42"/>
      <c r="AU57" s="42"/>
      <c r="AV57" s="42"/>
      <c r="AW57" s="43">
        <f t="shared" si="7"/>
        <v>4.693492072577414E-2</v>
      </c>
      <c r="AX57" s="44"/>
      <c r="AY57" s="44"/>
      <c r="AZ57" s="44"/>
      <c r="BA57" s="45"/>
      <c r="BB57" s="43">
        <f t="shared" si="8"/>
        <v>2.888332954287014E-2</v>
      </c>
      <c r="BC57" s="44"/>
      <c r="BD57" s="44"/>
      <c r="BE57" s="44"/>
      <c r="BF57" s="45"/>
      <c r="BG57" s="43">
        <f t="shared" si="9"/>
        <v>3.916900397886635E-2</v>
      </c>
      <c r="BH57" s="44"/>
      <c r="BI57" s="44"/>
      <c r="BJ57" s="44"/>
      <c r="BK57" s="45"/>
    </row>
    <row r="58" spans="2:65" ht="15" customHeight="1" x14ac:dyDescent="0.15">
      <c r="B58" s="93" t="s">
        <v>24</v>
      </c>
      <c r="C58" s="94"/>
      <c r="D58" s="94"/>
      <c r="E58" s="95"/>
      <c r="F58" s="39">
        <f>SUM(BM13:BQ14)</f>
        <v>34479</v>
      </c>
      <c r="G58" s="39"/>
      <c r="H58" s="39"/>
      <c r="I58" s="39"/>
      <c r="J58" s="39">
        <f>SUM(BR13:BV14)</f>
        <v>3241</v>
      </c>
      <c r="K58" s="39"/>
      <c r="L58" s="39"/>
      <c r="M58" s="39"/>
      <c r="N58" s="96">
        <f t="shared" si="2"/>
        <v>9.3999245917805035E-2</v>
      </c>
      <c r="O58" s="97"/>
      <c r="P58" s="97"/>
      <c r="Q58" s="98"/>
      <c r="R58" s="39">
        <f>SUM(BW13:CA14)</f>
        <v>24677</v>
      </c>
      <c r="S58" s="39"/>
      <c r="T58" s="39"/>
      <c r="U58" s="39"/>
      <c r="V58" s="39">
        <f>SUM(CB13:CF14)</f>
        <v>1323</v>
      </c>
      <c r="W58" s="39"/>
      <c r="X58" s="39"/>
      <c r="Y58" s="39"/>
      <c r="Z58" s="96">
        <f t="shared" si="3"/>
        <v>5.3612675770960815E-2</v>
      </c>
      <c r="AA58" s="97"/>
      <c r="AB58" s="97"/>
      <c r="AC58" s="98"/>
      <c r="AD58" s="39">
        <f t="shared" si="4"/>
        <v>59156</v>
      </c>
      <c r="AE58" s="39"/>
      <c r="AF58" s="39"/>
      <c r="AG58" s="39"/>
      <c r="AH58" s="39">
        <f t="shared" si="5"/>
        <v>4564</v>
      </c>
      <c r="AI58" s="39"/>
      <c r="AJ58" s="39"/>
      <c r="AK58" s="39"/>
      <c r="AL58" s="96">
        <f t="shared" si="6"/>
        <v>7.7151937250659275E-2</v>
      </c>
      <c r="AM58" s="97"/>
      <c r="AN58" s="97"/>
      <c r="AO58" s="98"/>
      <c r="AS58" s="41" t="s">
        <v>24</v>
      </c>
      <c r="AT58" s="42"/>
      <c r="AU58" s="42"/>
      <c r="AV58" s="42"/>
      <c r="AW58" s="43">
        <f t="shared" si="7"/>
        <v>9.3999245917805035E-2</v>
      </c>
      <c r="AX58" s="44"/>
      <c r="AY58" s="44"/>
      <c r="AZ58" s="44"/>
      <c r="BA58" s="45"/>
      <c r="BB58" s="43">
        <f t="shared" si="8"/>
        <v>5.3612675770960815E-2</v>
      </c>
      <c r="BC58" s="44"/>
      <c r="BD58" s="44"/>
      <c r="BE58" s="44"/>
      <c r="BF58" s="45"/>
      <c r="BG58" s="43">
        <f t="shared" si="9"/>
        <v>7.7151937250659275E-2</v>
      </c>
      <c r="BH58" s="44"/>
      <c r="BI58" s="44"/>
      <c r="BJ58" s="44"/>
      <c r="BK58" s="45"/>
    </row>
    <row r="59" spans="2:65" ht="15" customHeight="1" x14ac:dyDescent="0.15">
      <c r="B59" s="93" t="s">
        <v>27</v>
      </c>
      <c r="C59" s="94"/>
      <c r="D59" s="94"/>
      <c r="E59" s="95"/>
      <c r="F59" s="39">
        <f>SUM(BM15:BQ16)</f>
        <v>20403</v>
      </c>
      <c r="G59" s="39"/>
      <c r="H59" s="39"/>
      <c r="I59" s="39"/>
      <c r="J59" s="39">
        <f>SUM(BR15:BV16)</f>
        <v>3209</v>
      </c>
      <c r="K59" s="39"/>
      <c r="L59" s="39"/>
      <c r="M59" s="39"/>
      <c r="N59" s="96">
        <f t="shared" si="2"/>
        <v>0.15728079204038622</v>
      </c>
      <c r="O59" s="97"/>
      <c r="P59" s="97"/>
      <c r="Q59" s="98"/>
      <c r="R59" s="39">
        <f>SUM(BW15:CA16)</f>
        <v>10224</v>
      </c>
      <c r="S59" s="39"/>
      <c r="T59" s="39"/>
      <c r="U59" s="39"/>
      <c r="V59" s="39">
        <f>SUM(CB15:CF16)</f>
        <v>1106</v>
      </c>
      <c r="W59" s="39"/>
      <c r="X59" s="39"/>
      <c r="Y59" s="39"/>
      <c r="Z59" s="96">
        <f t="shared" si="3"/>
        <v>0.10817683881064162</v>
      </c>
      <c r="AA59" s="97"/>
      <c r="AB59" s="97"/>
      <c r="AC59" s="98"/>
      <c r="AD59" s="39">
        <f t="shared" si="4"/>
        <v>30627</v>
      </c>
      <c r="AE59" s="39"/>
      <c r="AF59" s="39"/>
      <c r="AG59" s="39"/>
      <c r="AH59" s="39">
        <f t="shared" si="5"/>
        <v>4315</v>
      </c>
      <c r="AI59" s="39"/>
      <c r="AJ59" s="39"/>
      <c r="AK59" s="39"/>
      <c r="AL59" s="96">
        <f t="shared" si="6"/>
        <v>0.14088875828517322</v>
      </c>
      <c r="AM59" s="97"/>
      <c r="AN59" s="97"/>
      <c r="AO59" s="98"/>
      <c r="AS59" s="41" t="s">
        <v>27</v>
      </c>
      <c r="AT59" s="42"/>
      <c r="AU59" s="42"/>
      <c r="AV59" s="42"/>
      <c r="AW59" s="43">
        <f t="shared" si="7"/>
        <v>0.15728079204038622</v>
      </c>
      <c r="AX59" s="44"/>
      <c r="AY59" s="44"/>
      <c r="AZ59" s="44"/>
      <c r="BA59" s="45"/>
      <c r="BB59" s="43">
        <f t="shared" si="8"/>
        <v>0.10817683881064162</v>
      </c>
      <c r="BC59" s="44"/>
      <c r="BD59" s="44"/>
      <c r="BE59" s="44"/>
      <c r="BF59" s="45"/>
      <c r="BG59" s="43">
        <f t="shared" si="9"/>
        <v>0.14088875828517322</v>
      </c>
      <c r="BH59" s="44"/>
      <c r="BI59" s="44"/>
      <c r="BJ59" s="44"/>
      <c r="BK59" s="45"/>
    </row>
    <row r="60" spans="2:65" ht="15" customHeight="1" x14ac:dyDescent="0.15">
      <c r="B60" s="99" t="s">
        <v>30</v>
      </c>
      <c r="C60" s="100"/>
      <c r="D60" s="100"/>
      <c r="E60" s="101"/>
      <c r="F60" s="50">
        <f>BM17</f>
        <v>5131</v>
      </c>
      <c r="G60" s="50"/>
      <c r="H60" s="50"/>
      <c r="I60" s="50"/>
      <c r="J60" s="50">
        <f>BR17</f>
        <v>1350</v>
      </c>
      <c r="K60" s="50"/>
      <c r="L60" s="50"/>
      <c r="M60" s="50"/>
      <c r="N60" s="102">
        <f t="shared" si="2"/>
        <v>0.26310660689923993</v>
      </c>
      <c r="O60" s="103"/>
      <c r="P60" s="103"/>
      <c r="Q60" s="104"/>
      <c r="R60" s="50">
        <f>BW17</f>
        <v>2091</v>
      </c>
      <c r="S60" s="50"/>
      <c r="T60" s="50"/>
      <c r="U60" s="50"/>
      <c r="V60" s="50">
        <f>CB17</f>
        <v>386</v>
      </c>
      <c r="W60" s="50"/>
      <c r="X60" s="50"/>
      <c r="Y60" s="50"/>
      <c r="Z60" s="102">
        <f t="shared" si="3"/>
        <v>0.18460066953610713</v>
      </c>
      <c r="AA60" s="103"/>
      <c r="AB60" s="103"/>
      <c r="AC60" s="104"/>
      <c r="AD60" s="50">
        <f t="shared" si="4"/>
        <v>7222</v>
      </c>
      <c r="AE60" s="50"/>
      <c r="AF60" s="50"/>
      <c r="AG60" s="50"/>
      <c r="AH60" s="50">
        <f t="shared" si="5"/>
        <v>1736</v>
      </c>
      <c r="AI60" s="50"/>
      <c r="AJ60" s="50"/>
      <c r="AK60" s="50"/>
      <c r="AL60" s="102">
        <f t="shared" si="6"/>
        <v>0.24037662697313764</v>
      </c>
      <c r="AM60" s="103"/>
      <c r="AN60" s="103"/>
      <c r="AO60" s="104"/>
      <c r="AS60" s="52" t="s">
        <v>30</v>
      </c>
      <c r="AT60" s="53"/>
      <c r="AU60" s="53"/>
      <c r="AV60" s="53"/>
      <c r="AW60" s="54">
        <f t="shared" si="7"/>
        <v>0.26310660689923993</v>
      </c>
      <c r="AX60" s="55"/>
      <c r="AY60" s="55"/>
      <c r="AZ60" s="55"/>
      <c r="BA60" s="56"/>
      <c r="BB60" s="54">
        <f t="shared" si="8"/>
        <v>0.18460066953610713</v>
      </c>
      <c r="BC60" s="55"/>
      <c r="BD60" s="55"/>
      <c r="BE60" s="55"/>
      <c r="BF60" s="56"/>
      <c r="BG60" s="54">
        <f t="shared" si="9"/>
        <v>0.24037662697313764</v>
      </c>
      <c r="BH60" s="55"/>
      <c r="BI60" s="55"/>
      <c r="BJ60" s="55"/>
      <c r="BK60" s="56"/>
    </row>
    <row r="61" spans="2:65" ht="15" customHeight="1" x14ac:dyDescent="0.15">
      <c r="B61" s="60" t="s">
        <v>33</v>
      </c>
      <c r="C61" s="61"/>
      <c r="D61" s="61"/>
      <c r="E61" s="105"/>
      <c r="F61" s="58">
        <f>SUM(F54:I60)</f>
        <v>153964</v>
      </c>
      <c r="G61" s="58"/>
      <c r="H61" s="58"/>
      <c r="I61" s="58"/>
      <c r="J61" s="58">
        <f>SUM(J54:M60)</f>
        <v>10583</v>
      </c>
      <c r="K61" s="58"/>
      <c r="L61" s="58"/>
      <c r="M61" s="58"/>
      <c r="N61" s="62">
        <f t="shared" si="2"/>
        <v>6.8736847574757731E-2</v>
      </c>
      <c r="O61" s="63"/>
      <c r="P61" s="63"/>
      <c r="Q61" s="64"/>
      <c r="R61" s="58">
        <f>SUM(R54:U60)</f>
        <v>119388</v>
      </c>
      <c r="S61" s="58"/>
      <c r="T61" s="58"/>
      <c r="U61" s="58"/>
      <c r="V61" s="58">
        <f>SUM(V54:Y60)</f>
        <v>4381</v>
      </c>
      <c r="W61" s="58"/>
      <c r="X61" s="58"/>
      <c r="Y61" s="58"/>
      <c r="Z61" s="62">
        <f t="shared" si="3"/>
        <v>3.6695480282775486E-2</v>
      </c>
      <c r="AA61" s="63"/>
      <c r="AB61" s="63"/>
      <c r="AC61" s="64"/>
      <c r="AD61" s="58">
        <f>SUM(AD54:AG60)</f>
        <v>273352</v>
      </c>
      <c r="AE61" s="58"/>
      <c r="AF61" s="58"/>
      <c r="AG61" s="58"/>
      <c r="AH61" s="58">
        <f>SUM(AH54:AK60)</f>
        <v>14964</v>
      </c>
      <c r="AI61" s="58"/>
      <c r="AJ61" s="58"/>
      <c r="AK61" s="58"/>
      <c r="AL61" s="62">
        <f t="shared" si="6"/>
        <v>5.474260294418918E-2</v>
      </c>
      <c r="AM61" s="63"/>
      <c r="AN61" s="63"/>
      <c r="AO61" s="64"/>
      <c r="AS61" s="60" t="s">
        <v>33</v>
      </c>
      <c r="AT61" s="61"/>
      <c r="AU61" s="61"/>
      <c r="AV61" s="61"/>
      <c r="AW61" s="62">
        <f t="shared" si="7"/>
        <v>6.8736847574757731E-2</v>
      </c>
      <c r="AX61" s="63"/>
      <c r="AY61" s="63"/>
      <c r="AZ61" s="63"/>
      <c r="BA61" s="64"/>
      <c r="BB61" s="62">
        <f t="shared" si="8"/>
        <v>3.6695480282775486E-2</v>
      </c>
      <c r="BC61" s="63"/>
      <c r="BD61" s="63"/>
      <c r="BE61" s="63"/>
      <c r="BF61" s="64"/>
      <c r="BG61" s="62">
        <f t="shared" si="9"/>
        <v>5.474260294418918E-2</v>
      </c>
      <c r="BH61" s="63"/>
      <c r="BI61" s="63"/>
      <c r="BJ61" s="63"/>
      <c r="BK61" s="64"/>
    </row>
    <row r="92" spans="12:36" ht="15" customHeight="1" x14ac:dyDescent="0.15">
      <c r="L92" s="70" t="str">
        <f>L41</f>
        <v>年齢基準 ： 受診日年齢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</row>
    <row r="93" spans="12:36" ht="15" customHeight="1" x14ac:dyDescent="0.15">
      <c r="L93" s="70" t="str">
        <f>L42</f>
        <v>有所見条件 ： 判定C12以上（治療中含む）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</row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</sheetData>
  <mergeCells count="270">
    <mergeCell ref="L92:AJ92"/>
    <mergeCell ref="L93:AJ93"/>
    <mergeCell ref="AH61:AK61"/>
    <mergeCell ref="AL61:AO61"/>
    <mergeCell ref="AS61:AV61"/>
    <mergeCell ref="AW61:BA61"/>
    <mergeCell ref="BB61:BF61"/>
    <mergeCell ref="BG61:BK61"/>
    <mergeCell ref="BB60:BF60"/>
    <mergeCell ref="BG60:BK60"/>
    <mergeCell ref="B61:E61"/>
    <mergeCell ref="F61:I61"/>
    <mergeCell ref="J61:M61"/>
    <mergeCell ref="N61:Q61"/>
    <mergeCell ref="R61:U61"/>
    <mergeCell ref="V61:Y61"/>
    <mergeCell ref="Z61:AC61"/>
    <mergeCell ref="AD61:AG61"/>
    <mergeCell ref="Z60:AC60"/>
    <mergeCell ref="AD60:AG60"/>
    <mergeCell ref="AH60:AK60"/>
    <mergeCell ref="AL60:AO60"/>
    <mergeCell ref="AS60:AV60"/>
    <mergeCell ref="AW60:BA60"/>
    <mergeCell ref="B60:E60"/>
    <mergeCell ref="F60:I60"/>
    <mergeCell ref="J60:M60"/>
    <mergeCell ref="N60:Q60"/>
    <mergeCell ref="R60:U60"/>
    <mergeCell ref="V60:Y60"/>
    <mergeCell ref="AH59:AK59"/>
    <mergeCell ref="AL59:AO59"/>
    <mergeCell ref="AS59:AV59"/>
    <mergeCell ref="AW59:BA59"/>
    <mergeCell ref="BB59:BF59"/>
    <mergeCell ref="BG59:BK59"/>
    <mergeCell ref="BB58:BF58"/>
    <mergeCell ref="BG58:BK58"/>
    <mergeCell ref="B59:E59"/>
    <mergeCell ref="F59:I59"/>
    <mergeCell ref="J59:M59"/>
    <mergeCell ref="N59:Q59"/>
    <mergeCell ref="R59:U59"/>
    <mergeCell ref="V59:Y59"/>
    <mergeCell ref="Z59:AC59"/>
    <mergeCell ref="AD59:AG59"/>
    <mergeCell ref="Z58:AC58"/>
    <mergeCell ref="AD58:AG58"/>
    <mergeCell ref="AH58:AK58"/>
    <mergeCell ref="AL58:AO58"/>
    <mergeCell ref="AS58:AV58"/>
    <mergeCell ref="AW58:BA58"/>
    <mergeCell ref="B58:E58"/>
    <mergeCell ref="F58:I58"/>
    <mergeCell ref="J58:M58"/>
    <mergeCell ref="N58:Q58"/>
    <mergeCell ref="R58:U58"/>
    <mergeCell ref="V58:Y58"/>
    <mergeCell ref="AH57:AK57"/>
    <mergeCell ref="AL57:AO57"/>
    <mergeCell ref="AS57:AV57"/>
    <mergeCell ref="AW57:BA57"/>
    <mergeCell ref="BB57:BF57"/>
    <mergeCell ref="BG57:BK57"/>
    <mergeCell ref="BB56:BF56"/>
    <mergeCell ref="BG56:BK56"/>
    <mergeCell ref="B57:E57"/>
    <mergeCell ref="F57:I57"/>
    <mergeCell ref="J57:M57"/>
    <mergeCell ref="N57:Q57"/>
    <mergeCell ref="R57:U57"/>
    <mergeCell ref="V57:Y57"/>
    <mergeCell ref="Z57:AC57"/>
    <mergeCell ref="AD57:AG57"/>
    <mergeCell ref="Z56:AC56"/>
    <mergeCell ref="AD56:AG56"/>
    <mergeCell ref="AH56:AK56"/>
    <mergeCell ref="AL56:AO56"/>
    <mergeCell ref="AS56:AV56"/>
    <mergeCell ref="AW56:BA56"/>
    <mergeCell ref="B56:E56"/>
    <mergeCell ref="F56:I56"/>
    <mergeCell ref="J56:M56"/>
    <mergeCell ref="N56:Q56"/>
    <mergeCell ref="R56:U56"/>
    <mergeCell ref="V56:Y56"/>
    <mergeCell ref="AH55:AK55"/>
    <mergeCell ref="AL55:AO55"/>
    <mergeCell ref="AS55:AV55"/>
    <mergeCell ref="AW55:BA55"/>
    <mergeCell ref="BB55:BF55"/>
    <mergeCell ref="BG55:BK55"/>
    <mergeCell ref="BB54:BF54"/>
    <mergeCell ref="BG54:BK54"/>
    <mergeCell ref="B55:E55"/>
    <mergeCell ref="F55:I55"/>
    <mergeCell ref="J55:M55"/>
    <mergeCell ref="N55:Q55"/>
    <mergeCell ref="R55:U55"/>
    <mergeCell ref="V55:Y55"/>
    <mergeCell ref="Z55:AC55"/>
    <mergeCell ref="AD55:AG55"/>
    <mergeCell ref="Z54:AC54"/>
    <mergeCell ref="AD54:AG54"/>
    <mergeCell ref="AH54:AK54"/>
    <mergeCell ref="AL54:AO54"/>
    <mergeCell ref="AS54:AV54"/>
    <mergeCell ref="AW54:BA54"/>
    <mergeCell ref="AS53:AV53"/>
    <mergeCell ref="AW53:BA53"/>
    <mergeCell ref="BB53:BF53"/>
    <mergeCell ref="BG53:BK53"/>
    <mergeCell ref="B54:E54"/>
    <mergeCell ref="F54:I54"/>
    <mergeCell ref="J54:M54"/>
    <mergeCell ref="N54:Q54"/>
    <mergeCell ref="R54:U54"/>
    <mergeCell ref="V54:Y54"/>
    <mergeCell ref="R53:U53"/>
    <mergeCell ref="V53:Y53"/>
    <mergeCell ref="Z53:AC53"/>
    <mergeCell ref="AD53:AG53"/>
    <mergeCell ref="AH53:AK53"/>
    <mergeCell ref="AL53:AO53"/>
    <mergeCell ref="AS49:AV49"/>
    <mergeCell ref="AW49:BM49"/>
    <mergeCell ref="B51:AA51"/>
    <mergeCell ref="B52:E53"/>
    <mergeCell ref="F52:Q52"/>
    <mergeCell ref="R52:AC52"/>
    <mergeCell ref="AD52:AO52"/>
    <mergeCell ref="F53:I53"/>
    <mergeCell ref="J53:M53"/>
    <mergeCell ref="N53:Q53"/>
    <mergeCell ref="BI22:BM22"/>
    <mergeCell ref="BN22:CF22"/>
    <mergeCell ref="BI23:BM23"/>
    <mergeCell ref="BN23:CF23"/>
    <mergeCell ref="L41:AJ41"/>
    <mergeCell ref="L42:AJ42"/>
    <mergeCell ref="BI16:BL16"/>
    <mergeCell ref="BM16:BQ16"/>
    <mergeCell ref="BR16:BV16"/>
    <mergeCell ref="BW16:CA16"/>
    <mergeCell ref="CB16:CF16"/>
    <mergeCell ref="BI17:BL17"/>
    <mergeCell ref="BM17:BQ17"/>
    <mergeCell ref="BR17:BV17"/>
    <mergeCell ref="BW17:CA17"/>
    <mergeCell ref="CB17:CF17"/>
    <mergeCell ref="BI14:BL14"/>
    <mergeCell ref="BM14:BQ14"/>
    <mergeCell ref="BR14:BV14"/>
    <mergeCell ref="BW14:CA14"/>
    <mergeCell ref="CB14:CF14"/>
    <mergeCell ref="BI15:BL15"/>
    <mergeCell ref="BM15:BQ15"/>
    <mergeCell ref="BR15:BV15"/>
    <mergeCell ref="BW15:CA15"/>
    <mergeCell ref="CB15:CF15"/>
    <mergeCell ref="AW13:BA13"/>
    <mergeCell ref="BI13:BL13"/>
    <mergeCell ref="BM13:BQ13"/>
    <mergeCell ref="BR13:BV13"/>
    <mergeCell ref="BW13:CA13"/>
    <mergeCell ref="CB13:CF13"/>
    <mergeCell ref="BI12:BL12"/>
    <mergeCell ref="BM12:BQ12"/>
    <mergeCell ref="BR12:BV12"/>
    <mergeCell ref="BW12:CA12"/>
    <mergeCell ref="CB12:CF12"/>
    <mergeCell ref="B13:H13"/>
    <mergeCell ref="I13:M13"/>
    <mergeCell ref="N13:R13"/>
    <mergeCell ref="S13:W13"/>
    <mergeCell ref="AS13:AV13"/>
    <mergeCell ref="B12:H12"/>
    <mergeCell ref="I12:M12"/>
    <mergeCell ref="N12:R12"/>
    <mergeCell ref="S12:W12"/>
    <mergeCell ref="AS12:AV12"/>
    <mergeCell ref="AW12:BA12"/>
    <mergeCell ref="AW11:BA11"/>
    <mergeCell ref="BI11:BL11"/>
    <mergeCell ref="BM11:BQ11"/>
    <mergeCell ref="BR11:BV11"/>
    <mergeCell ref="BW11:CA11"/>
    <mergeCell ref="CB11:CF11"/>
    <mergeCell ref="BI10:BL10"/>
    <mergeCell ref="BM10:BQ10"/>
    <mergeCell ref="BR10:BV10"/>
    <mergeCell ref="BW10:CA10"/>
    <mergeCell ref="CB10:CF10"/>
    <mergeCell ref="B11:H11"/>
    <mergeCell ref="I11:M11"/>
    <mergeCell ref="N11:R11"/>
    <mergeCell ref="S11:W11"/>
    <mergeCell ref="AS11:AV11"/>
    <mergeCell ref="B10:H10"/>
    <mergeCell ref="I10:M10"/>
    <mergeCell ref="N10:R10"/>
    <mergeCell ref="S10:W10"/>
    <mergeCell ref="AS10:AV10"/>
    <mergeCell ref="AW10:BA10"/>
    <mergeCell ref="AW9:BA9"/>
    <mergeCell ref="BI9:BL9"/>
    <mergeCell ref="BM9:BQ9"/>
    <mergeCell ref="BR9:BV9"/>
    <mergeCell ref="BW9:CA9"/>
    <mergeCell ref="CB9:CF9"/>
    <mergeCell ref="BI8:BL8"/>
    <mergeCell ref="BM8:BQ8"/>
    <mergeCell ref="BR8:BV8"/>
    <mergeCell ref="BW8:CA8"/>
    <mergeCell ref="CB8:CF8"/>
    <mergeCell ref="B9:H9"/>
    <mergeCell ref="I9:M9"/>
    <mergeCell ref="N9:R9"/>
    <mergeCell ref="S9:W9"/>
    <mergeCell ref="AS9:AV9"/>
    <mergeCell ref="B8:H8"/>
    <mergeCell ref="I8:M8"/>
    <mergeCell ref="N8:R8"/>
    <mergeCell ref="S8:W8"/>
    <mergeCell ref="AS8:AV8"/>
    <mergeCell ref="AW8:BA8"/>
    <mergeCell ref="AW7:BA7"/>
    <mergeCell ref="BI7:BL7"/>
    <mergeCell ref="BM7:BQ7"/>
    <mergeCell ref="BR7:BV7"/>
    <mergeCell ref="BW7:CA7"/>
    <mergeCell ref="CB7:CF7"/>
    <mergeCell ref="BI6:BL6"/>
    <mergeCell ref="BM6:BQ6"/>
    <mergeCell ref="BR6:BV6"/>
    <mergeCell ref="BW6:CA6"/>
    <mergeCell ref="CB6:CF6"/>
    <mergeCell ref="B7:H7"/>
    <mergeCell ref="I7:M7"/>
    <mergeCell ref="N7:R7"/>
    <mergeCell ref="S7:W7"/>
    <mergeCell ref="AS7:AV7"/>
    <mergeCell ref="B6:H6"/>
    <mergeCell ref="I6:M6"/>
    <mergeCell ref="N6:R6"/>
    <mergeCell ref="S6:W6"/>
    <mergeCell ref="AS6:AV6"/>
    <mergeCell ref="AW6:BA6"/>
    <mergeCell ref="AW5:BA5"/>
    <mergeCell ref="BI5:BL5"/>
    <mergeCell ref="BM5:BQ5"/>
    <mergeCell ref="BR5:BV5"/>
    <mergeCell ref="BW5:CA5"/>
    <mergeCell ref="CB5:CF5"/>
    <mergeCell ref="BR2:CH2"/>
    <mergeCell ref="B4:W4"/>
    <mergeCell ref="BI4:BL4"/>
    <mergeCell ref="BM4:BV4"/>
    <mergeCell ref="BW4:CF4"/>
    <mergeCell ref="B5:H5"/>
    <mergeCell ref="I5:M5"/>
    <mergeCell ref="N5:R5"/>
    <mergeCell ref="S5:W5"/>
    <mergeCell ref="AS5:AV5"/>
    <mergeCell ref="A2:T2"/>
    <mergeCell ref="AS2:AV2"/>
    <mergeCell ref="AW2:BA2"/>
    <mergeCell ref="BB2:BC2"/>
    <mergeCell ref="BD2:BH2"/>
    <mergeCell ref="BI2:BQ2"/>
  </mergeCells>
  <phoneticPr fontI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47" max="4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933</vt:i4>
      </vt:variant>
    </vt:vector>
  </HeadingPairs>
  <TitlesOfParts>
    <vt:vector size="952" baseType="lpstr">
      <vt:lpstr>受診者数推移</vt:lpstr>
      <vt:lpstr>総合判定</vt:lpstr>
      <vt:lpstr>ＢＭＩ</vt:lpstr>
      <vt:lpstr>腹囲</vt:lpstr>
      <vt:lpstr>聴力</vt:lpstr>
      <vt:lpstr>血圧</vt:lpstr>
      <vt:lpstr>胸部Ｘ線</vt:lpstr>
      <vt:lpstr>上部消化管Ｘ線</vt:lpstr>
      <vt:lpstr>心電図</vt:lpstr>
      <vt:lpstr>腹部超音波</vt:lpstr>
      <vt:lpstr>眼底</vt:lpstr>
      <vt:lpstr>糖代謝</vt:lpstr>
      <vt:lpstr>脂質</vt:lpstr>
      <vt:lpstr>肝機能</vt:lpstr>
      <vt:lpstr>貧血</vt:lpstr>
      <vt:lpstr>腎機能</vt:lpstr>
      <vt:lpstr>尿酸</vt:lpstr>
      <vt:lpstr>便潜血</vt:lpstr>
      <vt:lpstr>胃がんリスク検診</vt:lpstr>
      <vt:lpstr>受診者数推移!・事業年報用集計表【親】.AGE_KBN_1</vt:lpstr>
      <vt:lpstr>受診者数推移!・事業年報用集計表【親】.DAN_NO_REN_1</vt:lpstr>
      <vt:lpstr>受診者数推移!・事業年報用集計表【親】.DANGRP_NO_REN_1</vt:lpstr>
      <vt:lpstr>受診者数推移!・事業年報用集計表【親】.DATE_FROM_1</vt:lpstr>
      <vt:lpstr>受診者数推移!・事業年報用集計表【親】.DATE_TO_1</vt:lpstr>
      <vt:lpstr>受診者数推移!・事業年報用集計表【親】.ICHIJI_KBN_1</vt:lpstr>
      <vt:lpstr>受診者数推移!・事業年報用集計表【親】.JIKKOU_DB_1</vt:lpstr>
      <vt:lpstr>受診者数推移!・事業年報用集計表【親】.JS_NO_REN_1</vt:lpstr>
      <vt:lpstr>受診者数推移!・事業年報用集計表【親】.KAKUTEI_FLG_1</vt:lpstr>
      <vt:lpstr>受診者数推移!・事業年報用集計表【親】.PLACE_CD_REN_1</vt:lpstr>
      <vt:lpstr>受診者数推移!・事業年報用集計表【親】.SOUGOU_ITEM_NO_1</vt:lpstr>
      <vt:lpstr>受診者数推移!・事業年報用集計表【親】.TANTOUBU_FLG_1</vt:lpstr>
      <vt:lpstr>受診者数推移!・事業年報用集計表【親】.TANTOUBU_KBN_1</vt:lpstr>
      <vt:lpstr>ＢＭＩ!・事業年報用集計表【親】.検索開始日付_1</vt:lpstr>
      <vt:lpstr>胃がんリスク検診!・事業年報用集計表【親】.検索開始日付_1</vt:lpstr>
      <vt:lpstr>肝機能!・事業年報用集計表【親】.検索開始日付_1</vt:lpstr>
      <vt:lpstr>眼底!・事業年報用集計表【親】.検索開始日付_1</vt:lpstr>
      <vt:lpstr>胸部Ｘ線!・事業年報用集計表【親】.検索開始日付_1</vt:lpstr>
      <vt:lpstr>血圧!・事業年報用集計表【親】.検索開始日付_1</vt:lpstr>
      <vt:lpstr>脂質!・事業年報用集計表【親】.検索開始日付_1</vt:lpstr>
      <vt:lpstr>上部消化管Ｘ線!・事業年報用集計表【親】.検索開始日付_1</vt:lpstr>
      <vt:lpstr>心電図!・事業年報用集計表【親】.検索開始日付_1</vt:lpstr>
      <vt:lpstr>腎機能!・事業年報用集計表【親】.検索開始日付_1</vt:lpstr>
      <vt:lpstr>聴力!・事業年報用集計表【親】.検索開始日付_1</vt:lpstr>
      <vt:lpstr>糖代謝!・事業年報用集計表【親】.検索開始日付_1</vt:lpstr>
      <vt:lpstr>尿酸!・事業年報用集計表【親】.検索開始日付_1</vt:lpstr>
      <vt:lpstr>貧血!・事業年報用集計表【親】.検索開始日付_1</vt:lpstr>
      <vt:lpstr>腹囲!・事業年報用集計表【親】.検索開始日付_1</vt:lpstr>
      <vt:lpstr>腹部超音波!・事業年報用集計表【親】.検索開始日付_1</vt:lpstr>
      <vt:lpstr>便潜血!・事業年報用集計表【親】.検索開始日付_1</vt:lpstr>
      <vt:lpstr>ＢＭＩ!・事業年報用集計表【親】.検索終了日付_1</vt:lpstr>
      <vt:lpstr>胃がんリスク検診!・事業年報用集計表【親】.検索終了日付_1</vt:lpstr>
      <vt:lpstr>肝機能!・事業年報用集計表【親】.検索終了日付_1</vt:lpstr>
      <vt:lpstr>眼底!・事業年報用集計表【親】.検索終了日付_1</vt:lpstr>
      <vt:lpstr>胸部Ｘ線!・事業年報用集計表【親】.検索終了日付_1</vt:lpstr>
      <vt:lpstr>血圧!・事業年報用集計表【親】.検索終了日付_1</vt:lpstr>
      <vt:lpstr>脂質!・事業年報用集計表【親】.検索終了日付_1</vt:lpstr>
      <vt:lpstr>上部消化管Ｘ線!・事業年報用集計表【親】.検索終了日付_1</vt:lpstr>
      <vt:lpstr>心電図!・事業年報用集計表【親】.検索終了日付_1</vt:lpstr>
      <vt:lpstr>腎機能!・事業年報用集計表【親】.検索終了日付_1</vt:lpstr>
      <vt:lpstr>聴力!・事業年報用集計表【親】.検索終了日付_1</vt:lpstr>
      <vt:lpstr>糖代謝!・事業年報用集計表【親】.検索終了日付_1</vt:lpstr>
      <vt:lpstr>尿酸!・事業年報用集計表【親】.検索終了日付_1</vt:lpstr>
      <vt:lpstr>貧血!・事業年報用集計表【親】.検索終了日付_1</vt:lpstr>
      <vt:lpstr>腹囲!・事業年報用集計表【親】.検索終了日付_1</vt:lpstr>
      <vt:lpstr>腹部超音波!・事業年報用集計表【親】.検索終了日付_1</vt:lpstr>
      <vt:lpstr>便潜血!・事業年報用集計表【親】.検索終了日付_1</vt:lpstr>
      <vt:lpstr>ＢＭＩ!・事業年報用集計表【親】.受診者数_1</vt:lpstr>
      <vt:lpstr>胃がんリスク検診!・事業年報用集計表【親】.受診者数_1</vt:lpstr>
      <vt:lpstr>肝機能!・事業年報用集計表【親】.受診者数_1</vt:lpstr>
      <vt:lpstr>眼底!・事業年報用集計表【親】.受診者数_1</vt:lpstr>
      <vt:lpstr>胸部Ｘ線!・事業年報用集計表【親】.受診者数_1</vt:lpstr>
      <vt:lpstr>血圧!・事業年報用集計表【親】.受診者数_1</vt:lpstr>
      <vt:lpstr>脂質!・事業年報用集計表【親】.受診者数_1</vt:lpstr>
      <vt:lpstr>上部消化管Ｘ線!・事業年報用集計表【親】.受診者数_1</vt:lpstr>
      <vt:lpstr>心電図!・事業年報用集計表【親】.受診者数_1</vt:lpstr>
      <vt:lpstr>腎機能!・事業年報用集計表【親】.受診者数_1</vt:lpstr>
      <vt:lpstr>聴力!・事業年報用集計表【親】.受診者数_1</vt:lpstr>
      <vt:lpstr>糖代謝!・事業年報用集計表【親】.受診者数_1</vt:lpstr>
      <vt:lpstr>尿酸!・事業年報用集計表【親】.受診者数_1</vt:lpstr>
      <vt:lpstr>貧血!・事業年報用集計表【親】.受診者数_1</vt:lpstr>
      <vt:lpstr>腹囲!・事業年報用集計表【親】.受診者数_1</vt:lpstr>
      <vt:lpstr>腹部超音波!・事業年報用集計表【親】.受診者数_1</vt:lpstr>
      <vt:lpstr>便潜血!・事業年報用集計表【親】.受診者数_1</vt:lpstr>
      <vt:lpstr>ＢＭＩ!・事業年報用集計表【親】.受診者数_10</vt:lpstr>
      <vt:lpstr>胃がんリスク検診!・事業年報用集計表【親】.受診者数_10</vt:lpstr>
      <vt:lpstr>肝機能!・事業年報用集計表【親】.受診者数_10</vt:lpstr>
      <vt:lpstr>眼底!・事業年報用集計表【親】.受診者数_10</vt:lpstr>
      <vt:lpstr>胸部Ｘ線!・事業年報用集計表【親】.受診者数_10</vt:lpstr>
      <vt:lpstr>血圧!・事業年報用集計表【親】.受診者数_10</vt:lpstr>
      <vt:lpstr>脂質!・事業年報用集計表【親】.受診者数_10</vt:lpstr>
      <vt:lpstr>上部消化管Ｘ線!・事業年報用集計表【親】.受診者数_10</vt:lpstr>
      <vt:lpstr>心電図!・事業年報用集計表【親】.受診者数_10</vt:lpstr>
      <vt:lpstr>腎機能!・事業年報用集計表【親】.受診者数_10</vt:lpstr>
      <vt:lpstr>聴力!・事業年報用集計表【親】.受診者数_10</vt:lpstr>
      <vt:lpstr>糖代謝!・事業年報用集計表【親】.受診者数_10</vt:lpstr>
      <vt:lpstr>尿酸!・事業年報用集計表【親】.受診者数_10</vt:lpstr>
      <vt:lpstr>貧血!・事業年報用集計表【親】.受診者数_10</vt:lpstr>
      <vt:lpstr>腹囲!・事業年報用集計表【親】.受診者数_10</vt:lpstr>
      <vt:lpstr>腹部超音波!・事業年報用集計表【親】.受診者数_10</vt:lpstr>
      <vt:lpstr>便潜血!・事業年報用集計表【親】.受診者数_10</vt:lpstr>
      <vt:lpstr>ＢＭＩ!・事業年報用集計表【親】.受診者数_11</vt:lpstr>
      <vt:lpstr>胃がんリスク検診!・事業年報用集計表【親】.受診者数_11</vt:lpstr>
      <vt:lpstr>肝機能!・事業年報用集計表【親】.受診者数_11</vt:lpstr>
      <vt:lpstr>眼底!・事業年報用集計表【親】.受診者数_11</vt:lpstr>
      <vt:lpstr>胸部Ｘ線!・事業年報用集計表【親】.受診者数_11</vt:lpstr>
      <vt:lpstr>血圧!・事業年報用集計表【親】.受診者数_11</vt:lpstr>
      <vt:lpstr>脂質!・事業年報用集計表【親】.受診者数_11</vt:lpstr>
      <vt:lpstr>上部消化管Ｘ線!・事業年報用集計表【親】.受診者数_11</vt:lpstr>
      <vt:lpstr>心電図!・事業年報用集計表【親】.受診者数_11</vt:lpstr>
      <vt:lpstr>腎機能!・事業年報用集計表【親】.受診者数_11</vt:lpstr>
      <vt:lpstr>聴力!・事業年報用集計表【親】.受診者数_11</vt:lpstr>
      <vt:lpstr>糖代謝!・事業年報用集計表【親】.受診者数_11</vt:lpstr>
      <vt:lpstr>尿酸!・事業年報用集計表【親】.受診者数_11</vt:lpstr>
      <vt:lpstr>貧血!・事業年報用集計表【親】.受診者数_11</vt:lpstr>
      <vt:lpstr>腹囲!・事業年報用集計表【親】.受診者数_11</vt:lpstr>
      <vt:lpstr>腹部超音波!・事業年報用集計表【親】.受診者数_11</vt:lpstr>
      <vt:lpstr>便潜血!・事業年報用集計表【親】.受診者数_11</vt:lpstr>
      <vt:lpstr>ＢＭＩ!・事業年報用集計表【親】.受診者数_12</vt:lpstr>
      <vt:lpstr>胃がんリスク検診!・事業年報用集計表【親】.受診者数_12</vt:lpstr>
      <vt:lpstr>肝機能!・事業年報用集計表【親】.受診者数_12</vt:lpstr>
      <vt:lpstr>眼底!・事業年報用集計表【親】.受診者数_12</vt:lpstr>
      <vt:lpstr>胸部Ｘ線!・事業年報用集計表【親】.受診者数_12</vt:lpstr>
      <vt:lpstr>血圧!・事業年報用集計表【親】.受診者数_12</vt:lpstr>
      <vt:lpstr>脂質!・事業年報用集計表【親】.受診者数_12</vt:lpstr>
      <vt:lpstr>上部消化管Ｘ線!・事業年報用集計表【親】.受診者数_12</vt:lpstr>
      <vt:lpstr>心電図!・事業年報用集計表【親】.受診者数_12</vt:lpstr>
      <vt:lpstr>腎機能!・事業年報用集計表【親】.受診者数_12</vt:lpstr>
      <vt:lpstr>聴力!・事業年報用集計表【親】.受診者数_12</vt:lpstr>
      <vt:lpstr>糖代謝!・事業年報用集計表【親】.受診者数_12</vt:lpstr>
      <vt:lpstr>尿酸!・事業年報用集計表【親】.受診者数_12</vt:lpstr>
      <vt:lpstr>貧血!・事業年報用集計表【親】.受診者数_12</vt:lpstr>
      <vt:lpstr>腹囲!・事業年報用集計表【親】.受診者数_12</vt:lpstr>
      <vt:lpstr>腹部超音波!・事業年報用集計表【親】.受診者数_12</vt:lpstr>
      <vt:lpstr>便潜血!・事業年報用集計表【親】.受診者数_12</vt:lpstr>
      <vt:lpstr>ＢＭＩ!・事業年報用集計表【親】.受診者数_13</vt:lpstr>
      <vt:lpstr>胃がんリスク検診!・事業年報用集計表【親】.受診者数_13</vt:lpstr>
      <vt:lpstr>肝機能!・事業年報用集計表【親】.受診者数_13</vt:lpstr>
      <vt:lpstr>眼底!・事業年報用集計表【親】.受診者数_13</vt:lpstr>
      <vt:lpstr>胸部Ｘ線!・事業年報用集計表【親】.受診者数_13</vt:lpstr>
      <vt:lpstr>血圧!・事業年報用集計表【親】.受診者数_13</vt:lpstr>
      <vt:lpstr>脂質!・事業年報用集計表【親】.受診者数_13</vt:lpstr>
      <vt:lpstr>上部消化管Ｘ線!・事業年報用集計表【親】.受診者数_13</vt:lpstr>
      <vt:lpstr>心電図!・事業年報用集計表【親】.受診者数_13</vt:lpstr>
      <vt:lpstr>腎機能!・事業年報用集計表【親】.受診者数_13</vt:lpstr>
      <vt:lpstr>聴力!・事業年報用集計表【親】.受診者数_13</vt:lpstr>
      <vt:lpstr>糖代謝!・事業年報用集計表【親】.受診者数_13</vt:lpstr>
      <vt:lpstr>尿酸!・事業年報用集計表【親】.受診者数_13</vt:lpstr>
      <vt:lpstr>貧血!・事業年報用集計表【親】.受診者数_13</vt:lpstr>
      <vt:lpstr>腹囲!・事業年報用集計表【親】.受診者数_13</vt:lpstr>
      <vt:lpstr>腹部超音波!・事業年報用集計表【親】.受診者数_13</vt:lpstr>
      <vt:lpstr>便潜血!・事業年報用集計表【親】.受診者数_13</vt:lpstr>
      <vt:lpstr>ＢＭＩ!・事業年報用集計表【親】.受診者数_14</vt:lpstr>
      <vt:lpstr>胃がんリスク検診!・事業年報用集計表【親】.受診者数_14</vt:lpstr>
      <vt:lpstr>肝機能!・事業年報用集計表【親】.受診者数_14</vt:lpstr>
      <vt:lpstr>眼底!・事業年報用集計表【親】.受診者数_14</vt:lpstr>
      <vt:lpstr>胸部Ｘ線!・事業年報用集計表【親】.受診者数_14</vt:lpstr>
      <vt:lpstr>血圧!・事業年報用集計表【親】.受診者数_14</vt:lpstr>
      <vt:lpstr>脂質!・事業年報用集計表【親】.受診者数_14</vt:lpstr>
      <vt:lpstr>上部消化管Ｘ線!・事業年報用集計表【親】.受診者数_14</vt:lpstr>
      <vt:lpstr>心電図!・事業年報用集計表【親】.受診者数_14</vt:lpstr>
      <vt:lpstr>腎機能!・事業年報用集計表【親】.受診者数_14</vt:lpstr>
      <vt:lpstr>聴力!・事業年報用集計表【親】.受診者数_14</vt:lpstr>
      <vt:lpstr>糖代謝!・事業年報用集計表【親】.受診者数_14</vt:lpstr>
      <vt:lpstr>尿酸!・事業年報用集計表【親】.受診者数_14</vt:lpstr>
      <vt:lpstr>貧血!・事業年報用集計表【親】.受診者数_14</vt:lpstr>
      <vt:lpstr>腹囲!・事業年報用集計表【親】.受診者数_14</vt:lpstr>
      <vt:lpstr>腹部超音波!・事業年報用集計表【親】.受診者数_14</vt:lpstr>
      <vt:lpstr>便潜血!・事業年報用集計表【親】.受診者数_14</vt:lpstr>
      <vt:lpstr>ＢＭＩ!・事業年報用集計表【親】.受診者数_15</vt:lpstr>
      <vt:lpstr>胃がんリスク検診!・事業年報用集計表【親】.受診者数_15</vt:lpstr>
      <vt:lpstr>肝機能!・事業年報用集計表【親】.受診者数_15</vt:lpstr>
      <vt:lpstr>眼底!・事業年報用集計表【親】.受診者数_15</vt:lpstr>
      <vt:lpstr>胸部Ｘ線!・事業年報用集計表【親】.受診者数_15</vt:lpstr>
      <vt:lpstr>血圧!・事業年報用集計表【親】.受診者数_15</vt:lpstr>
      <vt:lpstr>脂質!・事業年報用集計表【親】.受診者数_15</vt:lpstr>
      <vt:lpstr>上部消化管Ｘ線!・事業年報用集計表【親】.受診者数_15</vt:lpstr>
      <vt:lpstr>心電図!・事業年報用集計表【親】.受診者数_15</vt:lpstr>
      <vt:lpstr>腎機能!・事業年報用集計表【親】.受診者数_15</vt:lpstr>
      <vt:lpstr>聴力!・事業年報用集計表【親】.受診者数_15</vt:lpstr>
      <vt:lpstr>糖代謝!・事業年報用集計表【親】.受診者数_15</vt:lpstr>
      <vt:lpstr>尿酸!・事業年報用集計表【親】.受診者数_15</vt:lpstr>
      <vt:lpstr>貧血!・事業年報用集計表【親】.受診者数_15</vt:lpstr>
      <vt:lpstr>腹囲!・事業年報用集計表【親】.受診者数_15</vt:lpstr>
      <vt:lpstr>腹部超音波!・事業年報用集計表【親】.受診者数_15</vt:lpstr>
      <vt:lpstr>便潜血!・事業年報用集計表【親】.受診者数_15</vt:lpstr>
      <vt:lpstr>ＢＭＩ!・事業年報用集計表【親】.受診者数_16</vt:lpstr>
      <vt:lpstr>胃がんリスク検診!・事業年報用集計表【親】.受診者数_16</vt:lpstr>
      <vt:lpstr>肝機能!・事業年報用集計表【親】.受診者数_16</vt:lpstr>
      <vt:lpstr>眼底!・事業年報用集計表【親】.受診者数_16</vt:lpstr>
      <vt:lpstr>胸部Ｘ線!・事業年報用集計表【親】.受診者数_16</vt:lpstr>
      <vt:lpstr>血圧!・事業年報用集計表【親】.受診者数_16</vt:lpstr>
      <vt:lpstr>脂質!・事業年報用集計表【親】.受診者数_16</vt:lpstr>
      <vt:lpstr>上部消化管Ｘ線!・事業年報用集計表【親】.受診者数_16</vt:lpstr>
      <vt:lpstr>心電図!・事業年報用集計表【親】.受診者数_16</vt:lpstr>
      <vt:lpstr>腎機能!・事業年報用集計表【親】.受診者数_16</vt:lpstr>
      <vt:lpstr>聴力!・事業年報用集計表【親】.受診者数_16</vt:lpstr>
      <vt:lpstr>糖代謝!・事業年報用集計表【親】.受診者数_16</vt:lpstr>
      <vt:lpstr>尿酸!・事業年報用集計表【親】.受診者数_16</vt:lpstr>
      <vt:lpstr>貧血!・事業年報用集計表【親】.受診者数_16</vt:lpstr>
      <vt:lpstr>腹囲!・事業年報用集計表【親】.受診者数_16</vt:lpstr>
      <vt:lpstr>腹部超音波!・事業年報用集計表【親】.受診者数_16</vt:lpstr>
      <vt:lpstr>便潜血!・事業年報用集計表【親】.受診者数_16</vt:lpstr>
      <vt:lpstr>ＢＭＩ!・事業年報用集計表【親】.受診者数_17</vt:lpstr>
      <vt:lpstr>胃がんリスク検診!・事業年報用集計表【親】.受診者数_17</vt:lpstr>
      <vt:lpstr>肝機能!・事業年報用集計表【親】.受診者数_17</vt:lpstr>
      <vt:lpstr>眼底!・事業年報用集計表【親】.受診者数_17</vt:lpstr>
      <vt:lpstr>胸部Ｘ線!・事業年報用集計表【親】.受診者数_17</vt:lpstr>
      <vt:lpstr>血圧!・事業年報用集計表【親】.受診者数_17</vt:lpstr>
      <vt:lpstr>脂質!・事業年報用集計表【親】.受診者数_17</vt:lpstr>
      <vt:lpstr>上部消化管Ｘ線!・事業年報用集計表【親】.受診者数_17</vt:lpstr>
      <vt:lpstr>心電図!・事業年報用集計表【親】.受診者数_17</vt:lpstr>
      <vt:lpstr>腎機能!・事業年報用集計表【親】.受診者数_17</vt:lpstr>
      <vt:lpstr>聴力!・事業年報用集計表【親】.受診者数_17</vt:lpstr>
      <vt:lpstr>糖代謝!・事業年報用集計表【親】.受診者数_17</vt:lpstr>
      <vt:lpstr>尿酸!・事業年報用集計表【親】.受診者数_17</vt:lpstr>
      <vt:lpstr>貧血!・事業年報用集計表【親】.受診者数_17</vt:lpstr>
      <vt:lpstr>腹囲!・事業年報用集計表【親】.受診者数_17</vt:lpstr>
      <vt:lpstr>腹部超音波!・事業年報用集計表【親】.受診者数_17</vt:lpstr>
      <vt:lpstr>便潜血!・事業年報用集計表【親】.受診者数_17</vt:lpstr>
      <vt:lpstr>ＢＭＩ!・事業年報用集計表【親】.受診者数_18</vt:lpstr>
      <vt:lpstr>胃がんリスク検診!・事業年報用集計表【親】.受診者数_18</vt:lpstr>
      <vt:lpstr>肝機能!・事業年報用集計表【親】.受診者数_18</vt:lpstr>
      <vt:lpstr>眼底!・事業年報用集計表【親】.受診者数_18</vt:lpstr>
      <vt:lpstr>胸部Ｘ線!・事業年報用集計表【親】.受診者数_18</vt:lpstr>
      <vt:lpstr>血圧!・事業年報用集計表【親】.受診者数_18</vt:lpstr>
      <vt:lpstr>脂質!・事業年報用集計表【親】.受診者数_18</vt:lpstr>
      <vt:lpstr>上部消化管Ｘ線!・事業年報用集計表【親】.受診者数_18</vt:lpstr>
      <vt:lpstr>心電図!・事業年報用集計表【親】.受診者数_18</vt:lpstr>
      <vt:lpstr>腎機能!・事業年報用集計表【親】.受診者数_18</vt:lpstr>
      <vt:lpstr>聴力!・事業年報用集計表【親】.受診者数_18</vt:lpstr>
      <vt:lpstr>糖代謝!・事業年報用集計表【親】.受診者数_18</vt:lpstr>
      <vt:lpstr>尿酸!・事業年報用集計表【親】.受診者数_18</vt:lpstr>
      <vt:lpstr>貧血!・事業年報用集計表【親】.受診者数_18</vt:lpstr>
      <vt:lpstr>腹囲!・事業年報用集計表【親】.受診者数_18</vt:lpstr>
      <vt:lpstr>腹部超音波!・事業年報用集計表【親】.受診者数_18</vt:lpstr>
      <vt:lpstr>便潜血!・事業年報用集計表【親】.受診者数_18</vt:lpstr>
      <vt:lpstr>ＢＭＩ!・事業年報用集計表【親】.受診者数_19</vt:lpstr>
      <vt:lpstr>胃がんリスク検診!・事業年報用集計表【親】.受診者数_19</vt:lpstr>
      <vt:lpstr>肝機能!・事業年報用集計表【親】.受診者数_19</vt:lpstr>
      <vt:lpstr>眼底!・事業年報用集計表【親】.受診者数_19</vt:lpstr>
      <vt:lpstr>胸部Ｘ線!・事業年報用集計表【親】.受診者数_19</vt:lpstr>
      <vt:lpstr>血圧!・事業年報用集計表【親】.受診者数_19</vt:lpstr>
      <vt:lpstr>脂質!・事業年報用集計表【親】.受診者数_19</vt:lpstr>
      <vt:lpstr>上部消化管Ｘ線!・事業年報用集計表【親】.受診者数_19</vt:lpstr>
      <vt:lpstr>心電図!・事業年報用集計表【親】.受診者数_19</vt:lpstr>
      <vt:lpstr>腎機能!・事業年報用集計表【親】.受診者数_19</vt:lpstr>
      <vt:lpstr>聴力!・事業年報用集計表【親】.受診者数_19</vt:lpstr>
      <vt:lpstr>糖代謝!・事業年報用集計表【親】.受診者数_19</vt:lpstr>
      <vt:lpstr>尿酸!・事業年報用集計表【親】.受診者数_19</vt:lpstr>
      <vt:lpstr>貧血!・事業年報用集計表【親】.受診者数_19</vt:lpstr>
      <vt:lpstr>腹囲!・事業年報用集計表【親】.受診者数_19</vt:lpstr>
      <vt:lpstr>腹部超音波!・事業年報用集計表【親】.受診者数_19</vt:lpstr>
      <vt:lpstr>便潜血!・事業年報用集計表【親】.受診者数_19</vt:lpstr>
      <vt:lpstr>ＢＭＩ!・事業年報用集計表【親】.受診者数_2</vt:lpstr>
      <vt:lpstr>胃がんリスク検診!・事業年報用集計表【親】.受診者数_2</vt:lpstr>
      <vt:lpstr>肝機能!・事業年報用集計表【親】.受診者数_2</vt:lpstr>
      <vt:lpstr>眼底!・事業年報用集計表【親】.受診者数_2</vt:lpstr>
      <vt:lpstr>胸部Ｘ線!・事業年報用集計表【親】.受診者数_2</vt:lpstr>
      <vt:lpstr>血圧!・事業年報用集計表【親】.受診者数_2</vt:lpstr>
      <vt:lpstr>脂質!・事業年報用集計表【親】.受診者数_2</vt:lpstr>
      <vt:lpstr>上部消化管Ｘ線!・事業年報用集計表【親】.受診者数_2</vt:lpstr>
      <vt:lpstr>心電図!・事業年報用集計表【親】.受診者数_2</vt:lpstr>
      <vt:lpstr>腎機能!・事業年報用集計表【親】.受診者数_2</vt:lpstr>
      <vt:lpstr>聴力!・事業年報用集計表【親】.受診者数_2</vt:lpstr>
      <vt:lpstr>糖代謝!・事業年報用集計表【親】.受診者数_2</vt:lpstr>
      <vt:lpstr>尿酸!・事業年報用集計表【親】.受診者数_2</vt:lpstr>
      <vt:lpstr>貧血!・事業年報用集計表【親】.受診者数_2</vt:lpstr>
      <vt:lpstr>腹囲!・事業年報用集計表【親】.受診者数_2</vt:lpstr>
      <vt:lpstr>腹部超音波!・事業年報用集計表【親】.受診者数_2</vt:lpstr>
      <vt:lpstr>便潜血!・事業年報用集計表【親】.受診者数_2</vt:lpstr>
      <vt:lpstr>ＢＭＩ!・事業年報用集計表【親】.受診者数_20</vt:lpstr>
      <vt:lpstr>胃がんリスク検診!・事業年報用集計表【親】.受診者数_20</vt:lpstr>
      <vt:lpstr>肝機能!・事業年報用集計表【親】.受診者数_20</vt:lpstr>
      <vt:lpstr>眼底!・事業年報用集計表【親】.受診者数_20</vt:lpstr>
      <vt:lpstr>胸部Ｘ線!・事業年報用集計表【親】.受診者数_20</vt:lpstr>
      <vt:lpstr>血圧!・事業年報用集計表【親】.受診者数_20</vt:lpstr>
      <vt:lpstr>脂質!・事業年報用集計表【親】.受診者数_20</vt:lpstr>
      <vt:lpstr>上部消化管Ｘ線!・事業年報用集計表【親】.受診者数_20</vt:lpstr>
      <vt:lpstr>心電図!・事業年報用集計表【親】.受診者数_20</vt:lpstr>
      <vt:lpstr>腎機能!・事業年報用集計表【親】.受診者数_20</vt:lpstr>
      <vt:lpstr>聴力!・事業年報用集計表【親】.受診者数_20</vt:lpstr>
      <vt:lpstr>糖代謝!・事業年報用集計表【親】.受診者数_20</vt:lpstr>
      <vt:lpstr>尿酸!・事業年報用集計表【親】.受診者数_20</vt:lpstr>
      <vt:lpstr>貧血!・事業年報用集計表【親】.受診者数_20</vt:lpstr>
      <vt:lpstr>腹囲!・事業年報用集計表【親】.受診者数_20</vt:lpstr>
      <vt:lpstr>腹部超音波!・事業年報用集計表【親】.受診者数_20</vt:lpstr>
      <vt:lpstr>便潜血!・事業年報用集計表【親】.受診者数_20</vt:lpstr>
      <vt:lpstr>ＢＭＩ!・事業年報用集計表【親】.受診者数_21</vt:lpstr>
      <vt:lpstr>胃がんリスク検診!・事業年報用集計表【親】.受診者数_21</vt:lpstr>
      <vt:lpstr>肝機能!・事業年報用集計表【親】.受診者数_21</vt:lpstr>
      <vt:lpstr>眼底!・事業年報用集計表【親】.受診者数_21</vt:lpstr>
      <vt:lpstr>胸部Ｘ線!・事業年報用集計表【親】.受診者数_21</vt:lpstr>
      <vt:lpstr>血圧!・事業年報用集計表【親】.受診者数_21</vt:lpstr>
      <vt:lpstr>脂質!・事業年報用集計表【親】.受診者数_21</vt:lpstr>
      <vt:lpstr>上部消化管Ｘ線!・事業年報用集計表【親】.受診者数_21</vt:lpstr>
      <vt:lpstr>心電図!・事業年報用集計表【親】.受診者数_21</vt:lpstr>
      <vt:lpstr>腎機能!・事業年報用集計表【親】.受診者数_21</vt:lpstr>
      <vt:lpstr>聴力!・事業年報用集計表【親】.受診者数_21</vt:lpstr>
      <vt:lpstr>糖代謝!・事業年報用集計表【親】.受診者数_21</vt:lpstr>
      <vt:lpstr>尿酸!・事業年報用集計表【親】.受診者数_21</vt:lpstr>
      <vt:lpstr>貧血!・事業年報用集計表【親】.受診者数_21</vt:lpstr>
      <vt:lpstr>腹囲!・事業年報用集計表【親】.受診者数_21</vt:lpstr>
      <vt:lpstr>腹部超音波!・事業年報用集計表【親】.受診者数_21</vt:lpstr>
      <vt:lpstr>便潜血!・事業年報用集計表【親】.受診者数_21</vt:lpstr>
      <vt:lpstr>ＢＭＩ!・事業年報用集計表【親】.受診者数_22</vt:lpstr>
      <vt:lpstr>胃がんリスク検診!・事業年報用集計表【親】.受診者数_22</vt:lpstr>
      <vt:lpstr>肝機能!・事業年報用集計表【親】.受診者数_22</vt:lpstr>
      <vt:lpstr>眼底!・事業年報用集計表【親】.受診者数_22</vt:lpstr>
      <vt:lpstr>胸部Ｘ線!・事業年報用集計表【親】.受診者数_22</vt:lpstr>
      <vt:lpstr>血圧!・事業年報用集計表【親】.受診者数_22</vt:lpstr>
      <vt:lpstr>脂質!・事業年報用集計表【親】.受診者数_22</vt:lpstr>
      <vt:lpstr>上部消化管Ｘ線!・事業年報用集計表【親】.受診者数_22</vt:lpstr>
      <vt:lpstr>心電図!・事業年報用集計表【親】.受診者数_22</vt:lpstr>
      <vt:lpstr>腎機能!・事業年報用集計表【親】.受診者数_22</vt:lpstr>
      <vt:lpstr>聴力!・事業年報用集計表【親】.受診者数_22</vt:lpstr>
      <vt:lpstr>糖代謝!・事業年報用集計表【親】.受診者数_22</vt:lpstr>
      <vt:lpstr>尿酸!・事業年報用集計表【親】.受診者数_22</vt:lpstr>
      <vt:lpstr>貧血!・事業年報用集計表【親】.受診者数_22</vt:lpstr>
      <vt:lpstr>腹囲!・事業年報用集計表【親】.受診者数_22</vt:lpstr>
      <vt:lpstr>腹部超音波!・事業年報用集計表【親】.受診者数_22</vt:lpstr>
      <vt:lpstr>便潜血!・事業年報用集計表【親】.受診者数_22</vt:lpstr>
      <vt:lpstr>ＢＭＩ!・事業年報用集計表【親】.受診者数_23</vt:lpstr>
      <vt:lpstr>胃がんリスク検診!・事業年報用集計表【親】.受診者数_23</vt:lpstr>
      <vt:lpstr>肝機能!・事業年報用集計表【親】.受診者数_23</vt:lpstr>
      <vt:lpstr>眼底!・事業年報用集計表【親】.受診者数_23</vt:lpstr>
      <vt:lpstr>胸部Ｘ線!・事業年報用集計表【親】.受診者数_23</vt:lpstr>
      <vt:lpstr>血圧!・事業年報用集計表【親】.受診者数_23</vt:lpstr>
      <vt:lpstr>脂質!・事業年報用集計表【親】.受診者数_23</vt:lpstr>
      <vt:lpstr>上部消化管Ｘ線!・事業年報用集計表【親】.受診者数_23</vt:lpstr>
      <vt:lpstr>心電図!・事業年報用集計表【親】.受診者数_23</vt:lpstr>
      <vt:lpstr>腎機能!・事業年報用集計表【親】.受診者数_23</vt:lpstr>
      <vt:lpstr>聴力!・事業年報用集計表【親】.受診者数_23</vt:lpstr>
      <vt:lpstr>糖代謝!・事業年報用集計表【親】.受診者数_23</vt:lpstr>
      <vt:lpstr>尿酸!・事業年報用集計表【親】.受診者数_23</vt:lpstr>
      <vt:lpstr>貧血!・事業年報用集計表【親】.受診者数_23</vt:lpstr>
      <vt:lpstr>腹囲!・事業年報用集計表【親】.受診者数_23</vt:lpstr>
      <vt:lpstr>腹部超音波!・事業年報用集計表【親】.受診者数_23</vt:lpstr>
      <vt:lpstr>便潜血!・事業年報用集計表【親】.受診者数_23</vt:lpstr>
      <vt:lpstr>ＢＭＩ!・事業年報用集計表【親】.受診者数_24</vt:lpstr>
      <vt:lpstr>胃がんリスク検診!・事業年報用集計表【親】.受診者数_24</vt:lpstr>
      <vt:lpstr>肝機能!・事業年報用集計表【親】.受診者数_24</vt:lpstr>
      <vt:lpstr>眼底!・事業年報用集計表【親】.受診者数_24</vt:lpstr>
      <vt:lpstr>胸部Ｘ線!・事業年報用集計表【親】.受診者数_24</vt:lpstr>
      <vt:lpstr>血圧!・事業年報用集計表【親】.受診者数_24</vt:lpstr>
      <vt:lpstr>脂質!・事業年報用集計表【親】.受診者数_24</vt:lpstr>
      <vt:lpstr>上部消化管Ｘ線!・事業年報用集計表【親】.受診者数_24</vt:lpstr>
      <vt:lpstr>心電図!・事業年報用集計表【親】.受診者数_24</vt:lpstr>
      <vt:lpstr>腎機能!・事業年報用集計表【親】.受診者数_24</vt:lpstr>
      <vt:lpstr>聴力!・事業年報用集計表【親】.受診者数_24</vt:lpstr>
      <vt:lpstr>糖代謝!・事業年報用集計表【親】.受診者数_24</vt:lpstr>
      <vt:lpstr>尿酸!・事業年報用集計表【親】.受診者数_24</vt:lpstr>
      <vt:lpstr>貧血!・事業年報用集計表【親】.受診者数_24</vt:lpstr>
      <vt:lpstr>腹囲!・事業年報用集計表【親】.受診者数_24</vt:lpstr>
      <vt:lpstr>腹部超音波!・事業年報用集計表【親】.受診者数_24</vt:lpstr>
      <vt:lpstr>便潜血!・事業年報用集計表【親】.受診者数_24</vt:lpstr>
      <vt:lpstr>ＢＭＩ!・事業年報用集計表【親】.受診者数_3</vt:lpstr>
      <vt:lpstr>胃がんリスク検診!・事業年報用集計表【親】.受診者数_3</vt:lpstr>
      <vt:lpstr>肝機能!・事業年報用集計表【親】.受診者数_3</vt:lpstr>
      <vt:lpstr>眼底!・事業年報用集計表【親】.受診者数_3</vt:lpstr>
      <vt:lpstr>胸部Ｘ線!・事業年報用集計表【親】.受診者数_3</vt:lpstr>
      <vt:lpstr>血圧!・事業年報用集計表【親】.受診者数_3</vt:lpstr>
      <vt:lpstr>脂質!・事業年報用集計表【親】.受診者数_3</vt:lpstr>
      <vt:lpstr>上部消化管Ｘ線!・事業年報用集計表【親】.受診者数_3</vt:lpstr>
      <vt:lpstr>心電図!・事業年報用集計表【親】.受診者数_3</vt:lpstr>
      <vt:lpstr>腎機能!・事業年報用集計表【親】.受診者数_3</vt:lpstr>
      <vt:lpstr>聴力!・事業年報用集計表【親】.受診者数_3</vt:lpstr>
      <vt:lpstr>糖代謝!・事業年報用集計表【親】.受診者数_3</vt:lpstr>
      <vt:lpstr>尿酸!・事業年報用集計表【親】.受診者数_3</vt:lpstr>
      <vt:lpstr>貧血!・事業年報用集計表【親】.受診者数_3</vt:lpstr>
      <vt:lpstr>腹囲!・事業年報用集計表【親】.受診者数_3</vt:lpstr>
      <vt:lpstr>腹部超音波!・事業年報用集計表【親】.受診者数_3</vt:lpstr>
      <vt:lpstr>便潜血!・事業年報用集計表【親】.受診者数_3</vt:lpstr>
      <vt:lpstr>ＢＭＩ!・事業年報用集計表【親】.受診者数_4</vt:lpstr>
      <vt:lpstr>胃がんリスク検診!・事業年報用集計表【親】.受診者数_4</vt:lpstr>
      <vt:lpstr>肝機能!・事業年報用集計表【親】.受診者数_4</vt:lpstr>
      <vt:lpstr>眼底!・事業年報用集計表【親】.受診者数_4</vt:lpstr>
      <vt:lpstr>胸部Ｘ線!・事業年報用集計表【親】.受診者数_4</vt:lpstr>
      <vt:lpstr>血圧!・事業年報用集計表【親】.受診者数_4</vt:lpstr>
      <vt:lpstr>脂質!・事業年報用集計表【親】.受診者数_4</vt:lpstr>
      <vt:lpstr>上部消化管Ｘ線!・事業年報用集計表【親】.受診者数_4</vt:lpstr>
      <vt:lpstr>心電図!・事業年報用集計表【親】.受診者数_4</vt:lpstr>
      <vt:lpstr>腎機能!・事業年報用集計表【親】.受診者数_4</vt:lpstr>
      <vt:lpstr>聴力!・事業年報用集計表【親】.受診者数_4</vt:lpstr>
      <vt:lpstr>糖代謝!・事業年報用集計表【親】.受診者数_4</vt:lpstr>
      <vt:lpstr>尿酸!・事業年報用集計表【親】.受診者数_4</vt:lpstr>
      <vt:lpstr>貧血!・事業年報用集計表【親】.受診者数_4</vt:lpstr>
      <vt:lpstr>腹囲!・事業年報用集計表【親】.受診者数_4</vt:lpstr>
      <vt:lpstr>腹部超音波!・事業年報用集計表【親】.受診者数_4</vt:lpstr>
      <vt:lpstr>便潜血!・事業年報用集計表【親】.受診者数_4</vt:lpstr>
      <vt:lpstr>ＢＭＩ!・事業年報用集計表【親】.受診者数_5</vt:lpstr>
      <vt:lpstr>胃がんリスク検診!・事業年報用集計表【親】.受診者数_5</vt:lpstr>
      <vt:lpstr>肝機能!・事業年報用集計表【親】.受診者数_5</vt:lpstr>
      <vt:lpstr>眼底!・事業年報用集計表【親】.受診者数_5</vt:lpstr>
      <vt:lpstr>胸部Ｘ線!・事業年報用集計表【親】.受診者数_5</vt:lpstr>
      <vt:lpstr>血圧!・事業年報用集計表【親】.受診者数_5</vt:lpstr>
      <vt:lpstr>脂質!・事業年報用集計表【親】.受診者数_5</vt:lpstr>
      <vt:lpstr>上部消化管Ｘ線!・事業年報用集計表【親】.受診者数_5</vt:lpstr>
      <vt:lpstr>心電図!・事業年報用集計表【親】.受診者数_5</vt:lpstr>
      <vt:lpstr>腎機能!・事業年報用集計表【親】.受診者数_5</vt:lpstr>
      <vt:lpstr>聴力!・事業年報用集計表【親】.受診者数_5</vt:lpstr>
      <vt:lpstr>糖代謝!・事業年報用集計表【親】.受診者数_5</vt:lpstr>
      <vt:lpstr>尿酸!・事業年報用集計表【親】.受診者数_5</vt:lpstr>
      <vt:lpstr>貧血!・事業年報用集計表【親】.受診者数_5</vt:lpstr>
      <vt:lpstr>腹囲!・事業年報用集計表【親】.受診者数_5</vt:lpstr>
      <vt:lpstr>腹部超音波!・事業年報用集計表【親】.受診者数_5</vt:lpstr>
      <vt:lpstr>便潜血!・事業年報用集計表【親】.受診者数_5</vt:lpstr>
      <vt:lpstr>ＢＭＩ!・事業年報用集計表【親】.受診者数_6</vt:lpstr>
      <vt:lpstr>胃がんリスク検診!・事業年報用集計表【親】.受診者数_6</vt:lpstr>
      <vt:lpstr>肝機能!・事業年報用集計表【親】.受診者数_6</vt:lpstr>
      <vt:lpstr>眼底!・事業年報用集計表【親】.受診者数_6</vt:lpstr>
      <vt:lpstr>胸部Ｘ線!・事業年報用集計表【親】.受診者数_6</vt:lpstr>
      <vt:lpstr>血圧!・事業年報用集計表【親】.受診者数_6</vt:lpstr>
      <vt:lpstr>脂質!・事業年報用集計表【親】.受診者数_6</vt:lpstr>
      <vt:lpstr>上部消化管Ｘ線!・事業年報用集計表【親】.受診者数_6</vt:lpstr>
      <vt:lpstr>心電図!・事業年報用集計表【親】.受診者数_6</vt:lpstr>
      <vt:lpstr>腎機能!・事業年報用集計表【親】.受診者数_6</vt:lpstr>
      <vt:lpstr>聴力!・事業年報用集計表【親】.受診者数_6</vt:lpstr>
      <vt:lpstr>糖代謝!・事業年報用集計表【親】.受診者数_6</vt:lpstr>
      <vt:lpstr>尿酸!・事業年報用集計表【親】.受診者数_6</vt:lpstr>
      <vt:lpstr>貧血!・事業年報用集計表【親】.受診者数_6</vt:lpstr>
      <vt:lpstr>腹囲!・事業年報用集計表【親】.受診者数_6</vt:lpstr>
      <vt:lpstr>腹部超音波!・事業年報用集計表【親】.受診者数_6</vt:lpstr>
      <vt:lpstr>便潜血!・事業年報用集計表【親】.受診者数_6</vt:lpstr>
      <vt:lpstr>ＢＭＩ!・事業年報用集計表【親】.受診者数_7</vt:lpstr>
      <vt:lpstr>胃がんリスク検診!・事業年報用集計表【親】.受診者数_7</vt:lpstr>
      <vt:lpstr>肝機能!・事業年報用集計表【親】.受診者数_7</vt:lpstr>
      <vt:lpstr>眼底!・事業年報用集計表【親】.受診者数_7</vt:lpstr>
      <vt:lpstr>胸部Ｘ線!・事業年報用集計表【親】.受診者数_7</vt:lpstr>
      <vt:lpstr>血圧!・事業年報用集計表【親】.受診者数_7</vt:lpstr>
      <vt:lpstr>脂質!・事業年報用集計表【親】.受診者数_7</vt:lpstr>
      <vt:lpstr>上部消化管Ｘ線!・事業年報用集計表【親】.受診者数_7</vt:lpstr>
      <vt:lpstr>心電図!・事業年報用集計表【親】.受診者数_7</vt:lpstr>
      <vt:lpstr>腎機能!・事業年報用集計表【親】.受診者数_7</vt:lpstr>
      <vt:lpstr>聴力!・事業年報用集計表【親】.受診者数_7</vt:lpstr>
      <vt:lpstr>糖代謝!・事業年報用集計表【親】.受診者数_7</vt:lpstr>
      <vt:lpstr>尿酸!・事業年報用集計表【親】.受診者数_7</vt:lpstr>
      <vt:lpstr>貧血!・事業年報用集計表【親】.受診者数_7</vt:lpstr>
      <vt:lpstr>腹囲!・事業年報用集計表【親】.受診者数_7</vt:lpstr>
      <vt:lpstr>腹部超音波!・事業年報用集計表【親】.受診者数_7</vt:lpstr>
      <vt:lpstr>便潜血!・事業年報用集計表【親】.受診者数_7</vt:lpstr>
      <vt:lpstr>ＢＭＩ!・事業年報用集計表【親】.受診者数_8</vt:lpstr>
      <vt:lpstr>胃がんリスク検診!・事業年報用集計表【親】.受診者数_8</vt:lpstr>
      <vt:lpstr>肝機能!・事業年報用集計表【親】.受診者数_8</vt:lpstr>
      <vt:lpstr>眼底!・事業年報用集計表【親】.受診者数_8</vt:lpstr>
      <vt:lpstr>胸部Ｘ線!・事業年報用集計表【親】.受診者数_8</vt:lpstr>
      <vt:lpstr>血圧!・事業年報用集計表【親】.受診者数_8</vt:lpstr>
      <vt:lpstr>脂質!・事業年報用集計表【親】.受診者数_8</vt:lpstr>
      <vt:lpstr>上部消化管Ｘ線!・事業年報用集計表【親】.受診者数_8</vt:lpstr>
      <vt:lpstr>心電図!・事業年報用集計表【親】.受診者数_8</vt:lpstr>
      <vt:lpstr>腎機能!・事業年報用集計表【親】.受診者数_8</vt:lpstr>
      <vt:lpstr>聴力!・事業年報用集計表【親】.受診者数_8</vt:lpstr>
      <vt:lpstr>糖代謝!・事業年報用集計表【親】.受診者数_8</vt:lpstr>
      <vt:lpstr>尿酸!・事業年報用集計表【親】.受診者数_8</vt:lpstr>
      <vt:lpstr>貧血!・事業年報用集計表【親】.受診者数_8</vt:lpstr>
      <vt:lpstr>腹囲!・事業年報用集計表【親】.受診者数_8</vt:lpstr>
      <vt:lpstr>腹部超音波!・事業年報用集計表【親】.受診者数_8</vt:lpstr>
      <vt:lpstr>便潜血!・事業年報用集計表【親】.受診者数_8</vt:lpstr>
      <vt:lpstr>ＢＭＩ!・事業年報用集計表【親】.受診者数_9</vt:lpstr>
      <vt:lpstr>胃がんリスク検診!・事業年報用集計表【親】.受診者数_9</vt:lpstr>
      <vt:lpstr>肝機能!・事業年報用集計表【親】.受診者数_9</vt:lpstr>
      <vt:lpstr>眼底!・事業年報用集計表【親】.受診者数_9</vt:lpstr>
      <vt:lpstr>胸部Ｘ線!・事業年報用集計表【親】.受診者数_9</vt:lpstr>
      <vt:lpstr>血圧!・事業年報用集計表【親】.受診者数_9</vt:lpstr>
      <vt:lpstr>脂質!・事業年報用集計表【親】.受診者数_9</vt:lpstr>
      <vt:lpstr>上部消化管Ｘ線!・事業年報用集計表【親】.受診者数_9</vt:lpstr>
      <vt:lpstr>心電図!・事業年報用集計表【親】.受診者数_9</vt:lpstr>
      <vt:lpstr>腎機能!・事業年報用集計表【親】.受診者数_9</vt:lpstr>
      <vt:lpstr>聴力!・事業年報用集計表【親】.受診者数_9</vt:lpstr>
      <vt:lpstr>糖代謝!・事業年報用集計表【親】.受診者数_9</vt:lpstr>
      <vt:lpstr>尿酸!・事業年報用集計表【親】.受診者数_9</vt:lpstr>
      <vt:lpstr>貧血!・事業年報用集計表【親】.受診者数_9</vt:lpstr>
      <vt:lpstr>腹囲!・事業年報用集計表【親】.受診者数_9</vt:lpstr>
      <vt:lpstr>腹部超音波!・事業年報用集計表【親】.受診者数_9</vt:lpstr>
      <vt:lpstr>便潜血!・事業年報用集計表【親】.受診者数_9</vt:lpstr>
      <vt:lpstr>ＢＭＩ!・事業年報用集計表【親】.設定値_1</vt:lpstr>
      <vt:lpstr>胃がんリスク検診!・事業年報用集計表【親】.設定値_1</vt:lpstr>
      <vt:lpstr>肝機能!・事業年報用集計表【親】.設定値_1</vt:lpstr>
      <vt:lpstr>眼底!・事業年報用集計表【親】.設定値_1</vt:lpstr>
      <vt:lpstr>胸部Ｘ線!・事業年報用集計表【親】.設定値_1</vt:lpstr>
      <vt:lpstr>血圧!・事業年報用集計表【親】.設定値_1</vt:lpstr>
      <vt:lpstr>脂質!・事業年報用集計表【親】.設定値_1</vt:lpstr>
      <vt:lpstr>上部消化管Ｘ線!・事業年報用集計表【親】.設定値_1</vt:lpstr>
      <vt:lpstr>心電図!・事業年報用集計表【親】.設定値_1</vt:lpstr>
      <vt:lpstr>腎機能!・事業年報用集計表【親】.設定値_1</vt:lpstr>
      <vt:lpstr>聴力!・事業年報用集計表【親】.設定値_1</vt:lpstr>
      <vt:lpstr>糖代謝!・事業年報用集計表【親】.設定値_1</vt:lpstr>
      <vt:lpstr>尿酸!・事業年報用集計表【親】.設定値_1</vt:lpstr>
      <vt:lpstr>貧血!・事業年報用集計表【親】.設定値_1</vt:lpstr>
      <vt:lpstr>腹囲!・事業年報用集計表【親】.設定値_1</vt:lpstr>
      <vt:lpstr>腹部超音波!・事業年報用集計表【親】.設定値_1</vt:lpstr>
      <vt:lpstr>便潜血!・事業年報用集計表【親】.設定値_1</vt:lpstr>
      <vt:lpstr>ＢＭＩ!・事業年報用集計表【親】.対象判定区分_1</vt:lpstr>
      <vt:lpstr>胃がんリスク検診!・事業年報用集計表【親】.対象判定区分_1</vt:lpstr>
      <vt:lpstr>肝機能!・事業年報用集計表【親】.対象判定区分_1</vt:lpstr>
      <vt:lpstr>眼底!・事業年報用集計表【親】.対象判定区分_1</vt:lpstr>
      <vt:lpstr>胸部Ｘ線!・事業年報用集計表【親】.対象判定区分_1</vt:lpstr>
      <vt:lpstr>血圧!・事業年報用集計表【親】.対象判定区分_1</vt:lpstr>
      <vt:lpstr>脂質!・事業年報用集計表【親】.対象判定区分_1</vt:lpstr>
      <vt:lpstr>上部消化管Ｘ線!・事業年報用集計表【親】.対象判定区分_1</vt:lpstr>
      <vt:lpstr>心電図!・事業年報用集計表【親】.対象判定区分_1</vt:lpstr>
      <vt:lpstr>腎機能!・事業年報用集計表【親】.対象判定区分_1</vt:lpstr>
      <vt:lpstr>聴力!・事業年報用集計表【親】.対象判定区分_1</vt:lpstr>
      <vt:lpstr>糖代謝!・事業年報用集計表【親】.対象判定区分_1</vt:lpstr>
      <vt:lpstr>尿酸!・事業年報用集計表【親】.対象判定区分_1</vt:lpstr>
      <vt:lpstr>貧血!・事業年報用集計表【親】.対象判定区分_1</vt:lpstr>
      <vt:lpstr>腹囲!・事業年報用集計表【親】.対象判定区分_1</vt:lpstr>
      <vt:lpstr>腹部超音波!・事業年報用集計表【親】.対象判定区分_1</vt:lpstr>
      <vt:lpstr>便潜血!・事業年報用集計表【親】.対象判定区分_1</vt:lpstr>
      <vt:lpstr>ＢＭＩ!・事業年報用集計表【親】.年齢区分_1</vt:lpstr>
      <vt:lpstr>胃がんリスク検診!・事業年報用集計表【親】.年齢区分_1</vt:lpstr>
      <vt:lpstr>肝機能!・事業年報用集計表【親】.年齢区分_1</vt:lpstr>
      <vt:lpstr>眼底!・事業年報用集計表【親】.年齢区分_1</vt:lpstr>
      <vt:lpstr>胸部Ｘ線!・事業年報用集計表【親】.年齢区分_1</vt:lpstr>
      <vt:lpstr>血圧!・事業年報用集計表【親】.年齢区分_1</vt:lpstr>
      <vt:lpstr>脂質!・事業年報用集計表【親】.年齢区分_1</vt:lpstr>
      <vt:lpstr>上部消化管Ｘ線!・事業年報用集計表【親】.年齢区分_1</vt:lpstr>
      <vt:lpstr>心電図!・事業年報用集計表【親】.年齢区分_1</vt:lpstr>
      <vt:lpstr>腎機能!・事業年報用集計表【親】.年齢区分_1</vt:lpstr>
      <vt:lpstr>聴力!・事業年報用集計表【親】.年齢区分_1</vt:lpstr>
      <vt:lpstr>糖代謝!・事業年報用集計表【親】.年齢区分_1</vt:lpstr>
      <vt:lpstr>尿酸!・事業年報用集計表【親】.年齢区分_1</vt:lpstr>
      <vt:lpstr>貧血!・事業年報用集計表【親】.年齢区分_1</vt:lpstr>
      <vt:lpstr>腹囲!・事業年報用集計表【親】.年齢区分_1</vt:lpstr>
      <vt:lpstr>腹部超音波!・事業年報用集計表【親】.年齢区分_1</vt:lpstr>
      <vt:lpstr>便潜血!・事業年報用集計表【親】.年齢区分_1</vt:lpstr>
      <vt:lpstr>ＢＭＩ!・事業年報用集計表【親】.有所見者数_1</vt:lpstr>
      <vt:lpstr>胃がんリスク検診!・事業年報用集計表【親】.有所見者数_1</vt:lpstr>
      <vt:lpstr>肝機能!・事業年報用集計表【親】.有所見者数_1</vt:lpstr>
      <vt:lpstr>眼底!・事業年報用集計表【親】.有所見者数_1</vt:lpstr>
      <vt:lpstr>胸部Ｘ線!・事業年報用集計表【親】.有所見者数_1</vt:lpstr>
      <vt:lpstr>血圧!・事業年報用集計表【親】.有所見者数_1</vt:lpstr>
      <vt:lpstr>脂質!・事業年報用集計表【親】.有所見者数_1</vt:lpstr>
      <vt:lpstr>上部消化管Ｘ線!・事業年報用集計表【親】.有所見者数_1</vt:lpstr>
      <vt:lpstr>心電図!・事業年報用集計表【親】.有所見者数_1</vt:lpstr>
      <vt:lpstr>腎機能!・事業年報用集計表【親】.有所見者数_1</vt:lpstr>
      <vt:lpstr>聴力!・事業年報用集計表【親】.有所見者数_1</vt:lpstr>
      <vt:lpstr>糖代謝!・事業年報用集計表【親】.有所見者数_1</vt:lpstr>
      <vt:lpstr>尿酸!・事業年報用集計表【親】.有所見者数_1</vt:lpstr>
      <vt:lpstr>貧血!・事業年報用集計表【親】.有所見者数_1</vt:lpstr>
      <vt:lpstr>腹囲!・事業年報用集計表【親】.有所見者数_1</vt:lpstr>
      <vt:lpstr>腹部超音波!・事業年報用集計表【親】.有所見者数_1</vt:lpstr>
      <vt:lpstr>便潜血!・事業年報用集計表【親】.有所見者数_1</vt:lpstr>
      <vt:lpstr>ＢＭＩ!・事業年報用集計表【親】.有所見者数_10</vt:lpstr>
      <vt:lpstr>胃がんリスク検診!・事業年報用集計表【親】.有所見者数_10</vt:lpstr>
      <vt:lpstr>肝機能!・事業年報用集計表【親】.有所見者数_10</vt:lpstr>
      <vt:lpstr>眼底!・事業年報用集計表【親】.有所見者数_10</vt:lpstr>
      <vt:lpstr>胸部Ｘ線!・事業年報用集計表【親】.有所見者数_10</vt:lpstr>
      <vt:lpstr>血圧!・事業年報用集計表【親】.有所見者数_10</vt:lpstr>
      <vt:lpstr>脂質!・事業年報用集計表【親】.有所見者数_10</vt:lpstr>
      <vt:lpstr>上部消化管Ｘ線!・事業年報用集計表【親】.有所見者数_10</vt:lpstr>
      <vt:lpstr>心電図!・事業年報用集計表【親】.有所見者数_10</vt:lpstr>
      <vt:lpstr>腎機能!・事業年報用集計表【親】.有所見者数_10</vt:lpstr>
      <vt:lpstr>聴力!・事業年報用集計表【親】.有所見者数_10</vt:lpstr>
      <vt:lpstr>糖代謝!・事業年報用集計表【親】.有所見者数_10</vt:lpstr>
      <vt:lpstr>尿酸!・事業年報用集計表【親】.有所見者数_10</vt:lpstr>
      <vt:lpstr>貧血!・事業年報用集計表【親】.有所見者数_10</vt:lpstr>
      <vt:lpstr>腹囲!・事業年報用集計表【親】.有所見者数_10</vt:lpstr>
      <vt:lpstr>腹部超音波!・事業年報用集計表【親】.有所見者数_10</vt:lpstr>
      <vt:lpstr>便潜血!・事業年報用集計表【親】.有所見者数_10</vt:lpstr>
      <vt:lpstr>ＢＭＩ!・事業年報用集計表【親】.有所見者数_11</vt:lpstr>
      <vt:lpstr>胃がんリスク検診!・事業年報用集計表【親】.有所見者数_11</vt:lpstr>
      <vt:lpstr>肝機能!・事業年報用集計表【親】.有所見者数_11</vt:lpstr>
      <vt:lpstr>眼底!・事業年報用集計表【親】.有所見者数_11</vt:lpstr>
      <vt:lpstr>胸部Ｘ線!・事業年報用集計表【親】.有所見者数_11</vt:lpstr>
      <vt:lpstr>血圧!・事業年報用集計表【親】.有所見者数_11</vt:lpstr>
      <vt:lpstr>脂質!・事業年報用集計表【親】.有所見者数_11</vt:lpstr>
      <vt:lpstr>上部消化管Ｘ線!・事業年報用集計表【親】.有所見者数_11</vt:lpstr>
      <vt:lpstr>心電図!・事業年報用集計表【親】.有所見者数_11</vt:lpstr>
      <vt:lpstr>腎機能!・事業年報用集計表【親】.有所見者数_11</vt:lpstr>
      <vt:lpstr>聴力!・事業年報用集計表【親】.有所見者数_11</vt:lpstr>
      <vt:lpstr>糖代謝!・事業年報用集計表【親】.有所見者数_11</vt:lpstr>
      <vt:lpstr>尿酸!・事業年報用集計表【親】.有所見者数_11</vt:lpstr>
      <vt:lpstr>貧血!・事業年報用集計表【親】.有所見者数_11</vt:lpstr>
      <vt:lpstr>腹囲!・事業年報用集計表【親】.有所見者数_11</vt:lpstr>
      <vt:lpstr>腹部超音波!・事業年報用集計表【親】.有所見者数_11</vt:lpstr>
      <vt:lpstr>便潜血!・事業年報用集計表【親】.有所見者数_11</vt:lpstr>
      <vt:lpstr>ＢＭＩ!・事業年報用集計表【親】.有所見者数_12</vt:lpstr>
      <vt:lpstr>胃がんリスク検診!・事業年報用集計表【親】.有所見者数_12</vt:lpstr>
      <vt:lpstr>肝機能!・事業年報用集計表【親】.有所見者数_12</vt:lpstr>
      <vt:lpstr>眼底!・事業年報用集計表【親】.有所見者数_12</vt:lpstr>
      <vt:lpstr>胸部Ｘ線!・事業年報用集計表【親】.有所見者数_12</vt:lpstr>
      <vt:lpstr>血圧!・事業年報用集計表【親】.有所見者数_12</vt:lpstr>
      <vt:lpstr>脂質!・事業年報用集計表【親】.有所見者数_12</vt:lpstr>
      <vt:lpstr>上部消化管Ｘ線!・事業年報用集計表【親】.有所見者数_12</vt:lpstr>
      <vt:lpstr>心電図!・事業年報用集計表【親】.有所見者数_12</vt:lpstr>
      <vt:lpstr>腎機能!・事業年報用集計表【親】.有所見者数_12</vt:lpstr>
      <vt:lpstr>聴力!・事業年報用集計表【親】.有所見者数_12</vt:lpstr>
      <vt:lpstr>糖代謝!・事業年報用集計表【親】.有所見者数_12</vt:lpstr>
      <vt:lpstr>尿酸!・事業年報用集計表【親】.有所見者数_12</vt:lpstr>
      <vt:lpstr>貧血!・事業年報用集計表【親】.有所見者数_12</vt:lpstr>
      <vt:lpstr>腹囲!・事業年報用集計表【親】.有所見者数_12</vt:lpstr>
      <vt:lpstr>腹部超音波!・事業年報用集計表【親】.有所見者数_12</vt:lpstr>
      <vt:lpstr>便潜血!・事業年報用集計表【親】.有所見者数_12</vt:lpstr>
      <vt:lpstr>ＢＭＩ!・事業年報用集計表【親】.有所見者数_13</vt:lpstr>
      <vt:lpstr>胃がんリスク検診!・事業年報用集計表【親】.有所見者数_13</vt:lpstr>
      <vt:lpstr>肝機能!・事業年報用集計表【親】.有所見者数_13</vt:lpstr>
      <vt:lpstr>眼底!・事業年報用集計表【親】.有所見者数_13</vt:lpstr>
      <vt:lpstr>胸部Ｘ線!・事業年報用集計表【親】.有所見者数_13</vt:lpstr>
      <vt:lpstr>血圧!・事業年報用集計表【親】.有所見者数_13</vt:lpstr>
      <vt:lpstr>脂質!・事業年報用集計表【親】.有所見者数_13</vt:lpstr>
      <vt:lpstr>上部消化管Ｘ線!・事業年報用集計表【親】.有所見者数_13</vt:lpstr>
      <vt:lpstr>心電図!・事業年報用集計表【親】.有所見者数_13</vt:lpstr>
      <vt:lpstr>腎機能!・事業年報用集計表【親】.有所見者数_13</vt:lpstr>
      <vt:lpstr>聴力!・事業年報用集計表【親】.有所見者数_13</vt:lpstr>
      <vt:lpstr>糖代謝!・事業年報用集計表【親】.有所見者数_13</vt:lpstr>
      <vt:lpstr>尿酸!・事業年報用集計表【親】.有所見者数_13</vt:lpstr>
      <vt:lpstr>貧血!・事業年報用集計表【親】.有所見者数_13</vt:lpstr>
      <vt:lpstr>腹囲!・事業年報用集計表【親】.有所見者数_13</vt:lpstr>
      <vt:lpstr>腹部超音波!・事業年報用集計表【親】.有所見者数_13</vt:lpstr>
      <vt:lpstr>便潜血!・事業年報用集計表【親】.有所見者数_13</vt:lpstr>
      <vt:lpstr>ＢＭＩ!・事業年報用集計表【親】.有所見者数_14</vt:lpstr>
      <vt:lpstr>胃がんリスク検診!・事業年報用集計表【親】.有所見者数_14</vt:lpstr>
      <vt:lpstr>肝機能!・事業年報用集計表【親】.有所見者数_14</vt:lpstr>
      <vt:lpstr>眼底!・事業年報用集計表【親】.有所見者数_14</vt:lpstr>
      <vt:lpstr>胸部Ｘ線!・事業年報用集計表【親】.有所見者数_14</vt:lpstr>
      <vt:lpstr>血圧!・事業年報用集計表【親】.有所見者数_14</vt:lpstr>
      <vt:lpstr>脂質!・事業年報用集計表【親】.有所見者数_14</vt:lpstr>
      <vt:lpstr>上部消化管Ｘ線!・事業年報用集計表【親】.有所見者数_14</vt:lpstr>
      <vt:lpstr>心電図!・事業年報用集計表【親】.有所見者数_14</vt:lpstr>
      <vt:lpstr>腎機能!・事業年報用集計表【親】.有所見者数_14</vt:lpstr>
      <vt:lpstr>聴力!・事業年報用集計表【親】.有所見者数_14</vt:lpstr>
      <vt:lpstr>糖代謝!・事業年報用集計表【親】.有所見者数_14</vt:lpstr>
      <vt:lpstr>尿酸!・事業年報用集計表【親】.有所見者数_14</vt:lpstr>
      <vt:lpstr>貧血!・事業年報用集計表【親】.有所見者数_14</vt:lpstr>
      <vt:lpstr>腹囲!・事業年報用集計表【親】.有所見者数_14</vt:lpstr>
      <vt:lpstr>腹部超音波!・事業年報用集計表【親】.有所見者数_14</vt:lpstr>
      <vt:lpstr>便潜血!・事業年報用集計表【親】.有所見者数_14</vt:lpstr>
      <vt:lpstr>ＢＭＩ!・事業年報用集計表【親】.有所見者数_15</vt:lpstr>
      <vt:lpstr>胃がんリスク検診!・事業年報用集計表【親】.有所見者数_15</vt:lpstr>
      <vt:lpstr>肝機能!・事業年報用集計表【親】.有所見者数_15</vt:lpstr>
      <vt:lpstr>眼底!・事業年報用集計表【親】.有所見者数_15</vt:lpstr>
      <vt:lpstr>胸部Ｘ線!・事業年報用集計表【親】.有所見者数_15</vt:lpstr>
      <vt:lpstr>血圧!・事業年報用集計表【親】.有所見者数_15</vt:lpstr>
      <vt:lpstr>脂質!・事業年報用集計表【親】.有所見者数_15</vt:lpstr>
      <vt:lpstr>上部消化管Ｘ線!・事業年報用集計表【親】.有所見者数_15</vt:lpstr>
      <vt:lpstr>心電図!・事業年報用集計表【親】.有所見者数_15</vt:lpstr>
      <vt:lpstr>腎機能!・事業年報用集計表【親】.有所見者数_15</vt:lpstr>
      <vt:lpstr>聴力!・事業年報用集計表【親】.有所見者数_15</vt:lpstr>
      <vt:lpstr>糖代謝!・事業年報用集計表【親】.有所見者数_15</vt:lpstr>
      <vt:lpstr>尿酸!・事業年報用集計表【親】.有所見者数_15</vt:lpstr>
      <vt:lpstr>貧血!・事業年報用集計表【親】.有所見者数_15</vt:lpstr>
      <vt:lpstr>腹囲!・事業年報用集計表【親】.有所見者数_15</vt:lpstr>
      <vt:lpstr>腹部超音波!・事業年報用集計表【親】.有所見者数_15</vt:lpstr>
      <vt:lpstr>便潜血!・事業年報用集計表【親】.有所見者数_15</vt:lpstr>
      <vt:lpstr>ＢＭＩ!・事業年報用集計表【親】.有所見者数_16</vt:lpstr>
      <vt:lpstr>胃がんリスク検診!・事業年報用集計表【親】.有所見者数_16</vt:lpstr>
      <vt:lpstr>肝機能!・事業年報用集計表【親】.有所見者数_16</vt:lpstr>
      <vt:lpstr>眼底!・事業年報用集計表【親】.有所見者数_16</vt:lpstr>
      <vt:lpstr>胸部Ｘ線!・事業年報用集計表【親】.有所見者数_16</vt:lpstr>
      <vt:lpstr>血圧!・事業年報用集計表【親】.有所見者数_16</vt:lpstr>
      <vt:lpstr>脂質!・事業年報用集計表【親】.有所見者数_16</vt:lpstr>
      <vt:lpstr>上部消化管Ｘ線!・事業年報用集計表【親】.有所見者数_16</vt:lpstr>
      <vt:lpstr>心電図!・事業年報用集計表【親】.有所見者数_16</vt:lpstr>
      <vt:lpstr>腎機能!・事業年報用集計表【親】.有所見者数_16</vt:lpstr>
      <vt:lpstr>聴力!・事業年報用集計表【親】.有所見者数_16</vt:lpstr>
      <vt:lpstr>糖代謝!・事業年報用集計表【親】.有所見者数_16</vt:lpstr>
      <vt:lpstr>尿酸!・事業年報用集計表【親】.有所見者数_16</vt:lpstr>
      <vt:lpstr>貧血!・事業年報用集計表【親】.有所見者数_16</vt:lpstr>
      <vt:lpstr>腹囲!・事業年報用集計表【親】.有所見者数_16</vt:lpstr>
      <vt:lpstr>腹部超音波!・事業年報用集計表【親】.有所見者数_16</vt:lpstr>
      <vt:lpstr>便潜血!・事業年報用集計表【親】.有所見者数_16</vt:lpstr>
      <vt:lpstr>ＢＭＩ!・事業年報用集計表【親】.有所見者数_17</vt:lpstr>
      <vt:lpstr>胃がんリスク検診!・事業年報用集計表【親】.有所見者数_17</vt:lpstr>
      <vt:lpstr>肝機能!・事業年報用集計表【親】.有所見者数_17</vt:lpstr>
      <vt:lpstr>眼底!・事業年報用集計表【親】.有所見者数_17</vt:lpstr>
      <vt:lpstr>胸部Ｘ線!・事業年報用集計表【親】.有所見者数_17</vt:lpstr>
      <vt:lpstr>血圧!・事業年報用集計表【親】.有所見者数_17</vt:lpstr>
      <vt:lpstr>脂質!・事業年報用集計表【親】.有所見者数_17</vt:lpstr>
      <vt:lpstr>上部消化管Ｘ線!・事業年報用集計表【親】.有所見者数_17</vt:lpstr>
      <vt:lpstr>心電図!・事業年報用集計表【親】.有所見者数_17</vt:lpstr>
      <vt:lpstr>腎機能!・事業年報用集計表【親】.有所見者数_17</vt:lpstr>
      <vt:lpstr>聴力!・事業年報用集計表【親】.有所見者数_17</vt:lpstr>
      <vt:lpstr>糖代謝!・事業年報用集計表【親】.有所見者数_17</vt:lpstr>
      <vt:lpstr>尿酸!・事業年報用集計表【親】.有所見者数_17</vt:lpstr>
      <vt:lpstr>貧血!・事業年報用集計表【親】.有所見者数_17</vt:lpstr>
      <vt:lpstr>腹囲!・事業年報用集計表【親】.有所見者数_17</vt:lpstr>
      <vt:lpstr>腹部超音波!・事業年報用集計表【親】.有所見者数_17</vt:lpstr>
      <vt:lpstr>便潜血!・事業年報用集計表【親】.有所見者数_17</vt:lpstr>
      <vt:lpstr>ＢＭＩ!・事業年報用集計表【親】.有所見者数_18</vt:lpstr>
      <vt:lpstr>胃がんリスク検診!・事業年報用集計表【親】.有所見者数_18</vt:lpstr>
      <vt:lpstr>肝機能!・事業年報用集計表【親】.有所見者数_18</vt:lpstr>
      <vt:lpstr>眼底!・事業年報用集計表【親】.有所見者数_18</vt:lpstr>
      <vt:lpstr>胸部Ｘ線!・事業年報用集計表【親】.有所見者数_18</vt:lpstr>
      <vt:lpstr>血圧!・事業年報用集計表【親】.有所見者数_18</vt:lpstr>
      <vt:lpstr>脂質!・事業年報用集計表【親】.有所見者数_18</vt:lpstr>
      <vt:lpstr>上部消化管Ｘ線!・事業年報用集計表【親】.有所見者数_18</vt:lpstr>
      <vt:lpstr>心電図!・事業年報用集計表【親】.有所見者数_18</vt:lpstr>
      <vt:lpstr>腎機能!・事業年報用集計表【親】.有所見者数_18</vt:lpstr>
      <vt:lpstr>聴力!・事業年報用集計表【親】.有所見者数_18</vt:lpstr>
      <vt:lpstr>糖代謝!・事業年報用集計表【親】.有所見者数_18</vt:lpstr>
      <vt:lpstr>尿酸!・事業年報用集計表【親】.有所見者数_18</vt:lpstr>
      <vt:lpstr>貧血!・事業年報用集計表【親】.有所見者数_18</vt:lpstr>
      <vt:lpstr>腹囲!・事業年報用集計表【親】.有所見者数_18</vt:lpstr>
      <vt:lpstr>腹部超音波!・事業年報用集計表【親】.有所見者数_18</vt:lpstr>
      <vt:lpstr>便潜血!・事業年報用集計表【親】.有所見者数_18</vt:lpstr>
      <vt:lpstr>ＢＭＩ!・事業年報用集計表【親】.有所見者数_19</vt:lpstr>
      <vt:lpstr>胃がんリスク検診!・事業年報用集計表【親】.有所見者数_19</vt:lpstr>
      <vt:lpstr>肝機能!・事業年報用集計表【親】.有所見者数_19</vt:lpstr>
      <vt:lpstr>眼底!・事業年報用集計表【親】.有所見者数_19</vt:lpstr>
      <vt:lpstr>胸部Ｘ線!・事業年報用集計表【親】.有所見者数_19</vt:lpstr>
      <vt:lpstr>血圧!・事業年報用集計表【親】.有所見者数_19</vt:lpstr>
      <vt:lpstr>脂質!・事業年報用集計表【親】.有所見者数_19</vt:lpstr>
      <vt:lpstr>上部消化管Ｘ線!・事業年報用集計表【親】.有所見者数_19</vt:lpstr>
      <vt:lpstr>心電図!・事業年報用集計表【親】.有所見者数_19</vt:lpstr>
      <vt:lpstr>腎機能!・事業年報用集計表【親】.有所見者数_19</vt:lpstr>
      <vt:lpstr>聴力!・事業年報用集計表【親】.有所見者数_19</vt:lpstr>
      <vt:lpstr>糖代謝!・事業年報用集計表【親】.有所見者数_19</vt:lpstr>
      <vt:lpstr>尿酸!・事業年報用集計表【親】.有所見者数_19</vt:lpstr>
      <vt:lpstr>貧血!・事業年報用集計表【親】.有所見者数_19</vt:lpstr>
      <vt:lpstr>腹囲!・事業年報用集計表【親】.有所見者数_19</vt:lpstr>
      <vt:lpstr>腹部超音波!・事業年報用集計表【親】.有所見者数_19</vt:lpstr>
      <vt:lpstr>便潜血!・事業年報用集計表【親】.有所見者数_19</vt:lpstr>
      <vt:lpstr>ＢＭＩ!・事業年報用集計表【親】.有所見者数_2</vt:lpstr>
      <vt:lpstr>胃がんリスク検診!・事業年報用集計表【親】.有所見者数_2</vt:lpstr>
      <vt:lpstr>肝機能!・事業年報用集計表【親】.有所見者数_2</vt:lpstr>
      <vt:lpstr>眼底!・事業年報用集計表【親】.有所見者数_2</vt:lpstr>
      <vt:lpstr>胸部Ｘ線!・事業年報用集計表【親】.有所見者数_2</vt:lpstr>
      <vt:lpstr>血圧!・事業年報用集計表【親】.有所見者数_2</vt:lpstr>
      <vt:lpstr>脂質!・事業年報用集計表【親】.有所見者数_2</vt:lpstr>
      <vt:lpstr>上部消化管Ｘ線!・事業年報用集計表【親】.有所見者数_2</vt:lpstr>
      <vt:lpstr>心電図!・事業年報用集計表【親】.有所見者数_2</vt:lpstr>
      <vt:lpstr>腎機能!・事業年報用集計表【親】.有所見者数_2</vt:lpstr>
      <vt:lpstr>聴力!・事業年報用集計表【親】.有所見者数_2</vt:lpstr>
      <vt:lpstr>糖代謝!・事業年報用集計表【親】.有所見者数_2</vt:lpstr>
      <vt:lpstr>尿酸!・事業年報用集計表【親】.有所見者数_2</vt:lpstr>
      <vt:lpstr>貧血!・事業年報用集計表【親】.有所見者数_2</vt:lpstr>
      <vt:lpstr>腹囲!・事業年報用集計表【親】.有所見者数_2</vt:lpstr>
      <vt:lpstr>腹部超音波!・事業年報用集計表【親】.有所見者数_2</vt:lpstr>
      <vt:lpstr>便潜血!・事業年報用集計表【親】.有所見者数_2</vt:lpstr>
      <vt:lpstr>ＢＭＩ!・事業年報用集計表【親】.有所見者数_20</vt:lpstr>
      <vt:lpstr>胃がんリスク検診!・事業年報用集計表【親】.有所見者数_20</vt:lpstr>
      <vt:lpstr>肝機能!・事業年報用集計表【親】.有所見者数_20</vt:lpstr>
      <vt:lpstr>眼底!・事業年報用集計表【親】.有所見者数_20</vt:lpstr>
      <vt:lpstr>胸部Ｘ線!・事業年報用集計表【親】.有所見者数_20</vt:lpstr>
      <vt:lpstr>血圧!・事業年報用集計表【親】.有所見者数_20</vt:lpstr>
      <vt:lpstr>脂質!・事業年報用集計表【親】.有所見者数_20</vt:lpstr>
      <vt:lpstr>上部消化管Ｘ線!・事業年報用集計表【親】.有所見者数_20</vt:lpstr>
      <vt:lpstr>心電図!・事業年報用集計表【親】.有所見者数_20</vt:lpstr>
      <vt:lpstr>腎機能!・事業年報用集計表【親】.有所見者数_20</vt:lpstr>
      <vt:lpstr>聴力!・事業年報用集計表【親】.有所見者数_20</vt:lpstr>
      <vt:lpstr>糖代謝!・事業年報用集計表【親】.有所見者数_20</vt:lpstr>
      <vt:lpstr>尿酸!・事業年報用集計表【親】.有所見者数_20</vt:lpstr>
      <vt:lpstr>貧血!・事業年報用集計表【親】.有所見者数_20</vt:lpstr>
      <vt:lpstr>腹囲!・事業年報用集計表【親】.有所見者数_20</vt:lpstr>
      <vt:lpstr>腹部超音波!・事業年報用集計表【親】.有所見者数_20</vt:lpstr>
      <vt:lpstr>便潜血!・事業年報用集計表【親】.有所見者数_20</vt:lpstr>
      <vt:lpstr>ＢＭＩ!・事業年報用集計表【親】.有所見者数_21</vt:lpstr>
      <vt:lpstr>胃がんリスク検診!・事業年報用集計表【親】.有所見者数_21</vt:lpstr>
      <vt:lpstr>肝機能!・事業年報用集計表【親】.有所見者数_21</vt:lpstr>
      <vt:lpstr>眼底!・事業年報用集計表【親】.有所見者数_21</vt:lpstr>
      <vt:lpstr>胸部Ｘ線!・事業年報用集計表【親】.有所見者数_21</vt:lpstr>
      <vt:lpstr>血圧!・事業年報用集計表【親】.有所見者数_21</vt:lpstr>
      <vt:lpstr>脂質!・事業年報用集計表【親】.有所見者数_21</vt:lpstr>
      <vt:lpstr>上部消化管Ｘ線!・事業年報用集計表【親】.有所見者数_21</vt:lpstr>
      <vt:lpstr>心電図!・事業年報用集計表【親】.有所見者数_21</vt:lpstr>
      <vt:lpstr>腎機能!・事業年報用集計表【親】.有所見者数_21</vt:lpstr>
      <vt:lpstr>聴力!・事業年報用集計表【親】.有所見者数_21</vt:lpstr>
      <vt:lpstr>糖代謝!・事業年報用集計表【親】.有所見者数_21</vt:lpstr>
      <vt:lpstr>尿酸!・事業年報用集計表【親】.有所見者数_21</vt:lpstr>
      <vt:lpstr>貧血!・事業年報用集計表【親】.有所見者数_21</vt:lpstr>
      <vt:lpstr>腹囲!・事業年報用集計表【親】.有所見者数_21</vt:lpstr>
      <vt:lpstr>腹部超音波!・事業年報用集計表【親】.有所見者数_21</vt:lpstr>
      <vt:lpstr>便潜血!・事業年報用集計表【親】.有所見者数_21</vt:lpstr>
      <vt:lpstr>ＢＭＩ!・事業年報用集計表【親】.有所見者数_22</vt:lpstr>
      <vt:lpstr>胃がんリスク検診!・事業年報用集計表【親】.有所見者数_22</vt:lpstr>
      <vt:lpstr>肝機能!・事業年報用集計表【親】.有所見者数_22</vt:lpstr>
      <vt:lpstr>眼底!・事業年報用集計表【親】.有所見者数_22</vt:lpstr>
      <vt:lpstr>胸部Ｘ線!・事業年報用集計表【親】.有所見者数_22</vt:lpstr>
      <vt:lpstr>血圧!・事業年報用集計表【親】.有所見者数_22</vt:lpstr>
      <vt:lpstr>脂質!・事業年報用集計表【親】.有所見者数_22</vt:lpstr>
      <vt:lpstr>上部消化管Ｘ線!・事業年報用集計表【親】.有所見者数_22</vt:lpstr>
      <vt:lpstr>心電図!・事業年報用集計表【親】.有所見者数_22</vt:lpstr>
      <vt:lpstr>腎機能!・事業年報用集計表【親】.有所見者数_22</vt:lpstr>
      <vt:lpstr>聴力!・事業年報用集計表【親】.有所見者数_22</vt:lpstr>
      <vt:lpstr>糖代謝!・事業年報用集計表【親】.有所見者数_22</vt:lpstr>
      <vt:lpstr>尿酸!・事業年報用集計表【親】.有所見者数_22</vt:lpstr>
      <vt:lpstr>貧血!・事業年報用集計表【親】.有所見者数_22</vt:lpstr>
      <vt:lpstr>腹囲!・事業年報用集計表【親】.有所見者数_22</vt:lpstr>
      <vt:lpstr>腹部超音波!・事業年報用集計表【親】.有所見者数_22</vt:lpstr>
      <vt:lpstr>便潜血!・事業年報用集計表【親】.有所見者数_22</vt:lpstr>
      <vt:lpstr>ＢＭＩ!・事業年報用集計表【親】.有所見者数_23</vt:lpstr>
      <vt:lpstr>胃がんリスク検診!・事業年報用集計表【親】.有所見者数_23</vt:lpstr>
      <vt:lpstr>肝機能!・事業年報用集計表【親】.有所見者数_23</vt:lpstr>
      <vt:lpstr>眼底!・事業年報用集計表【親】.有所見者数_23</vt:lpstr>
      <vt:lpstr>胸部Ｘ線!・事業年報用集計表【親】.有所見者数_23</vt:lpstr>
      <vt:lpstr>血圧!・事業年報用集計表【親】.有所見者数_23</vt:lpstr>
      <vt:lpstr>脂質!・事業年報用集計表【親】.有所見者数_23</vt:lpstr>
      <vt:lpstr>上部消化管Ｘ線!・事業年報用集計表【親】.有所見者数_23</vt:lpstr>
      <vt:lpstr>心電図!・事業年報用集計表【親】.有所見者数_23</vt:lpstr>
      <vt:lpstr>腎機能!・事業年報用集計表【親】.有所見者数_23</vt:lpstr>
      <vt:lpstr>聴力!・事業年報用集計表【親】.有所見者数_23</vt:lpstr>
      <vt:lpstr>糖代謝!・事業年報用集計表【親】.有所見者数_23</vt:lpstr>
      <vt:lpstr>尿酸!・事業年報用集計表【親】.有所見者数_23</vt:lpstr>
      <vt:lpstr>貧血!・事業年報用集計表【親】.有所見者数_23</vt:lpstr>
      <vt:lpstr>腹囲!・事業年報用集計表【親】.有所見者数_23</vt:lpstr>
      <vt:lpstr>腹部超音波!・事業年報用集計表【親】.有所見者数_23</vt:lpstr>
      <vt:lpstr>便潜血!・事業年報用集計表【親】.有所見者数_23</vt:lpstr>
      <vt:lpstr>ＢＭＩ!・事業年報用集計表【親】.有所見者数_24</vt:lpstr>
      <vt:lpstr>胃がんリスク検診!・事業年報用集計表【親】.有所見者数_24</vt:lpstr>
      <vt:lpstr>肝機能!・事業年報用集計表【親】.有所見者数_24</vt:lpstr>
      <vt:lpstr>眼底!・事業年報用集計表【親】.有所見者数_24</vt:lpstr>
      <vt:lpstr>胸部Ｘ線!・事業年報用集計表【親】.有所見者数_24</vt:lpstr>
      <vt:lpstr>血圧!・事業年報用集計表【親】.有所見者数_24</vt:lpstr>
      <vt:lpstr>脂質!・事業年報用集計表【親】.有所見者数_24</vt:lpstr>
      <vt:lpstr>上部消化管Ｘ線!・事業年報用集計表【親】.有所見者数_24</vt:lpstr>
      <vt:lpstr>心電図!・事業年報用集計表【親】.有所見者数_24</vt:lpstr>
      <vt:lpstr>腎機能!・事業年報用集計表【親】.有所見者数_24</vt:lpstr>
      <vt:lpstr>聴力!・事業年報用集計表【親】.有所見者数_24</vt:lpstr>
      <vt:lpstr>糖代謝!・事業年報用集計表【親】.有所見者数_24</vt:lpstr>
      <vt:lpstr>尿酸!・事業年報用集計表【親】.有所見者数_24</vt:lpstr>
      <vt:lpstr>貧血!・事業年報用集計表【親】.有所見者数_24</vt:lpstr>
      <vt:lpstr>腹囲!・事業年報用集計表【親】.有所見者数_24</vt:lpstr>
      <vt:lpstr>腹部超音波!・事業年報用集計表【親】.有所見者数_24</vt:lpstr>
      <vt:lpstr>便潜血!・事業年報用集計表【親】.有所見者数_24</vt:lpstr>
      <vt:lpstr>ＢＭＩ!・事業年報用集計表【親】.有所見者数_3</vt:lpstr>
      <vt:lpstr>胃がんリスク検診!・事業年報用集計表【親】.有所見者数_3</vt:lpstr>
      <vt:lpstr>肝機能!・事業年報用集計表【親】.有所見者数_3</vt:lpstr>
      <vt:lpstr>眼底!・事業年報用集計表【親】.有所見者数_3</vt:lpstr>
      <vt:lpstr>胸部Ｘ線!・事業年報用集計表【親】.有所見者数_3</vt:lpstr>
      <vt:lpstr>血圧!・事業年報用集計表【親】.有所見者数_3</vt:lpstr>
      <vt:lpstr>脂質!・事業年報用集計表【親】.有所見者数_3</vt:lpstr>
      <vt:lpstr>上部消化管Ｘ線!・事業年報用集計表【親】.有所見者数_3</vt:lpstr>
      <vt:lpstr>心電図!・事業年報用集計表【親】.有所見者数_3</vt:lpstr>
      <vt:lpstr>腎機能!・事業年報用集計表【親】.有所見者数_3</vt:lpstr>
      <vt:lpstr>聴力!・事業年報用集計表【親】.有所見者数_3</vt:lpstr>
      <vt:lpstr>糖代謝!・事業年報用集計表【親】.有所見者数_3</vt:lpstr>
      <vt:lpstr>尿酸!・事業年報用集計表【親】.有所見者数_3</vt:lpstr>
      <vt:lpstr>貧血!・事業年報用集計表【親】.有所見者数_3</vt:lpstr>
      <vt:lpstr>腹囲!・事業年報用集計表【親】.有所見者数_3</vt:lpstr>
      <vt:lpstr>腹部超音波!・事業年報用集計表【親】.有所見者数_3</vt:lpstr>
      <vt:lpstr>便潜血!・事業年報用集計表【親】.有所見者数_3</vt:lpstr>
      <vt:lpstr>ＢＭＩ!・事業年報用集計表【親】.有所見者数_4</vt:lpstr>
      <vt:lpstr>胃がんリスク検診!・事業年報用集計表【親】.有所見者数_4</vt:lpstr>
      <vt:lpstr>肝機能!・事業年報用集計表【親】.有所見者数_4</vt:lpstr>
      <vt:lpstr>眼底!・事業年報用集計表【親】.有所見者数_4</vt:lpstr>
      <vt:lpstr>胸部Ｘ線!・事業年報用集計表【親】.有所見者数_4</vt:lpstr>
      <vt:lpstr>血圧!・事業年報用集計表【親】.有所見者数_4</vt:lpstr>
      <vt:lpstr>脂質!・事業年報用集計表【親】.有所見者数_4</vt:lpstr>
      <vt:lpstr>上部消化管Ｘ線!・事業年報用集計表【親】.有所見者数_4</vt:lpstr>
      <vt:lpstr>心電図!・事業年報用集計表【親】.有所見者数_4</vt:lpstr>
      <vt:lpstr>腎機能!・事業年報用集計表【親】.有所見者数_4</vt:lpstr>
      <vt:lpstr>聴力!・事業年報用集計表【親】.有所見者数_4</vt:lpstr>
      <vt:lpstr>糖代謝!・事業年報用集計表【親】.有所見者数_4</vt:lpstr>
      <vt:lpstr>尿酸!・事業年報用集計表【親】.有所見者数_4</vt:lpstr>
      <vt:lpstr>貧血!・事業年報用集計表【親】.有所見者数_4</vt:lpstr>
      <vt:lpstr>腹囲!・事業年報用集計表【親】.有所見者数_4</vt:lpstr>
      <vt:lpstr>腹部超音波!・事業年報用集計表【親】.有所見者数_4</vt:lpstr>
      <vt:lpstr>便潜血!・事業年報用集計表【親】.有所見者数_4</vt:lpstr>
      <vt:lpstr>ＢＭＩ!・事業年報用集計表【親】.有所見者数_5</vt:lpstr>
      <vt:lpstr>胃がんリスク検診!・事業年報用集計表【親】.有所見者数_5</vt:lpstr>
      <vt:lpstr>肝機能!・事業年報用集計表【親】.有所見者数_5</vt:lpstr>
      <vt:lpstr>眼底!・事業年報用集計表【親】.有所見者数_5</vt:lpstr>
      <vt:lpstr>胸部Ｘ線!・事業年報用集計表【親】.有所見者数_5</vt:lpstr>
      <vt:lpstr>血圧!・事業年報用集計表【親】.有所見者数_5</vt:lpstr>
      <vt:lpstr>脂質!・事業年報用集計表【親】.有所見者数_5</vt:lpstr>
      <vt:lpstr>上部消化管Ｘ線!・事業年報用集計表【親】.有所見者数_5</vt:lpstr>
      <vt:lpstr>心電図!・事業年報用集計表【親】.有所見者数_5</vt:lpstr>
      <vt:lpstr>腎機能!・事業年報用集計表【親】.有所見者数_5</vt:lpstr>
      <vt:lpstr>聴力!・事業年報用集計表【親】.有所見者数_5</vt:lpstr>
      <vt:lpstr>糖代謝!・事業年報用集計表【親】.有所見者数_5</vt:lpstr>
      <vt:lpstr>尿酸!・事業年報用集計表【親】.有所見者数_5</vt:lpstr>
      <vt:lpstr>貧血!・事業年報用集計表【親】.有所見者数_5</vt:lpstr>
      <vt:lpstr>腹囲!・事業年報用集計表【親】.有所見者数_5</vt:lpstr>
      <vt:lpstr>腹部超音波!・事業年報用集計表【親】.有所見者数_5</vt:lpstr>
      <vt:lpstr>便潜血!・事業年報用集計表【親】.有所見者数_5</vt:lpstr>
      <vt:lpstr>ＢＭＩ!・事業年報用集計表【親】.有所見者数_6</vt:lpstr>
      <vt:lpstr>胃がんリスク検診!・事業年報用集計表【親】.有所見者数_6</vt:lpstr>
      <vt:lpstr>肝機能!・事業年報用集計表【親】.有所見者数_6</vt:lpstr>
      <vt:lpstr>眼底!・事業年報用集計表【親】.有所見者数_6</vt:lpstr>
      <vt:lpstr>胸部Ｘ線!・事業年報用集計表【親】.有所見者数_6</vt:lpstr>
      <vt:lpstr>血圧!・事業年報用集計表【親】.有所見者数_6</vt:lpstr>
      <vt:lpstr>脂質!・事業年報用集計表【親】.有所見者数_6</vt:lpstr>
      <vt:lpstr>上部消化管Ｘ線!・事業年報用集計表【親】.有所見者数_6</vt:lpstr>
      <vt:lpstr>心電図!・事業年報用集計表【親】.有所見者数_6</vt:lpstr>
      <vt:lpstr>腎機能!・事業年報用集計表【親】.有所見者数_6</vt:lpstr>
      <vt:lpstr>聴力!・事業年報用集計表【親】.有所見者数_6</vt:lpstr>
      <vt:lpstr>糖代謝!・事業年報用集計表【親】.有所見者数_6</vt:lpstr>
      <vt:lpstr>尿酸!・事業年報用集計表【親】.有所見者数_6</vt:lpstr>
      <vt:lpstr>貧血!・事業年報用集計表【親】.有所見者数_6</vt:lpstr>
      <vt:lpstr>腹囲!・事業年報用集計表【親】.有所見者数_6</vt:lpstr>
      <vt:lpstr>腹部超音波!・事業年報用集計表【親】.有所見者数_6</vt:lpstr>
      <vt:lpstr>便潜血!・事業年報用集計表【親】.有所見者数_6</vt:lpstr>
      <vt:lpstr>ＢＭＩ!・事業年報用集計表【親】.有所見者数_7</vt:lpstr>
      <vt:lpstr>胃がんリスク検診!・事業年報用集計表【親】.有所見者数_7</vt:lpstr>
      <vt:lpstr>肝機能!・事業年報用集計表【親】.有所見者数_7</vt:lpstr>
      <vt:lpstr>眼底!・事業年報用集計表【親】.有所見者数_7</vt:lpstr>
      <vt:lpstr>胸部Ｘ線!・事業年報用集計表【親】.有所見者数_7</vt:lpstr>
      <vt:lpstr>血圧!・事業年報用集計表【親】.有所見者数_7</vt:lpstr>
      <vt:lpstr>脂質!・事業年報用集計表【親】.有所見者数_7</vt:lpstr>
      <vt:lpstr>上部消化管Ｘ線!・事業年報用集計表【親】.有所見者数_7</vt:lpstr>
      <vt:lpstr>心電図!・事業年報用集計表【親】.有所見者数_7</vt:lpstr>
      <vt:lpstr>腎機能!・事業年報用集計表【親】.有所見者数_7</vt:lpstr>
      <vt:lpstr>聴力!・事業年報用集計表【親】.有所見者数_7</vt:lpstr>
      <vt:lpstr>糖代謝!・事業年報用集計表【親】.有所見者数_7</vt:lpstr>
      <vt:lpstr>尿酸!・事業年報用集計表【親】.有所見者数_7</vt:lpstr>
      <vt:lpstr>貧血!・事業年報用集計表【親】.有所見者数_7</vt:lpstr>
      <vt:lpstr>腹囲!・事業年報用集計表【親】.有所見者数_7</vt:lpstr>
      <vt:lpstr>腹部超音波!・事業年報用集計表【親】.有所見者数_7</vt:lpstr>
      <vt:lpstr>便潜血!・事業年報用集計表【親】.有所見者数_7</vt:lpstr>
      <vt:lpstr>ＢＭＩ!・事業年報用集計表【親】.有所見者数_8</vt:lpstr>
      <vt:lpstr>胃がんリスク検診!・事業年報用集計表【親】.有所見者数_8</vt:lpstr>
      <vt:lpstr>肝機能!・事業年報用集計表【親】.有所見者数_8</vt:lpstr>
      <vt:lpstr>眼底!・事業年報用集計表【親】.有所見者数_8</vt:lpstr>
      <vt:lpstr>胸部Ｘ線!・事業年報用集計表【親】.有所見者数_8</vt:lpstr>
      <vt:lpstr>血圧!・事業年報用集計表【親】.有所見者数_8</vt:lpstr>
      <vt:lpstr>脂質!・事業年報用集計表【親】.有所見者数_8</vt:lpstr>
      <vt:lpstr>上部消化管Ｘ線!・事業年報用集計表【親】.有所見者数_8</vt:lpstr>
      <vt:lpstr>心電図!・事業年報用集計表【親】.有所見者数_8</vt:lpstr>
      <vt:lpstr>腎機能!・事業年報用集計表【親】.有所見者数_8</vt:lpstr>
      <vt:lpstr>聴力!・事業年報用集計表【親】.有所見者数_8</vt:lpstr>
      <vt:lpstr>糖代謝!・事業年報用集計表【親】.有所見者数_8</vt:lpstr>
      <vt:lpstr>尿酸!・事業年報用集計表【親】.有所見者数_8</vt:lpstr>
      <vt:lpstr>貧血!・事業年報用集計表【親】.有所見者数_8</vt:lpstr>
      <vt:lpstr>腹囲!・事業年報用集計表【親】.有所見者数_8</vt:lpstr>
      <vt:lpstr>腹部超音波!・事業年報用集計表【親】.有所見者数_8</vt:lpstr>
      <vt:lpstr>便潜血!・事業年報用集計表【親】.有所見者数_8</vt:lpstr>
      <vt:lpstr>ＢＭＩ!・事業年報用集計表【親】.有所見者数_9</vt:lpstr>
      <vt:lpstr>胃がんリスク検診!・事業年報用集計表【親】.有所見者数_9</vt:lpstr>
      <vt:lpstr>肝機能!・事業年報用集計表【親】.有所見者数_9</vt:lpstr>
      <vt:lpstr>眼底!・事業年報用集計表【親】.有所見者数_9</vt:lpstr>
      <vt:lpstr>胸部Ｘ線!・事業年報用集計表【親】.有所見者数_9</vt:lpstr>
      <vt:lpstr>血圧!・事業年報用集計表【親】.有所見者数_9</vt:lpstr>
      <vt:lpstr>脂質!・事業年報用集計表【親】.有所見者数_9</vt:lpstr>
      <vt:lpstr>上部消化管Ｘ線!・事業年報用集計表【親】.有所見者数_9</vt:lpstr>
      <vt:lpstr>心電図!・事業年報用集計表【親】.有所見者数_9</vt:lpstr>
      <vt:lpstr>腎機能!・事業年報用集計表【親】.有所見者数_9</vt:lpstr>
      <vt:lpstr>聴力!・事業年報用集計表【親】.有所見者数_9</vt:lpstr>
      <vt:lpstr>糖代謝!・事業年報用集計表【親】.有所見者数_9</vt:lpstr>
      <vt:lpstr>尿酸!・事業年報用集計表【親】.有所見者数_9</vt:lpstr>
      <vt:lpstr>貧血!・事業年報用集計表【親】.有所見者数_9</vt:lpstr>
      <vt:lpstr>腹囲!・事業年報用集計表【親】.有所見者数_9</vt:lpstr>
      <vt:lpstr>腹部超音波!・事業年報用集計表【親】.有所見者数_9</vt:lpstr>
      <vt:lpstr>便潜血!・事業年報用集計表【親】.有所見者数_9</vt:lpstr>
      <vt:lpstr>ＢＭＩ!Print_Area</vt:lpstr>
      <vt:lpstr>胃がんリスク検診!Print_Area</vt:lpstr>
      <vt:lpstr>肝機能!Print_Area</vt:lpstr>
      <vt:lpstr>眼底!Print_Area</vt:lpstr>
      <vt:lpstr>胸部Ｘ線!Print_Area</vt:lpstr>
      <vt:lpstr>血圧!Print_Area</vt:lpstr>
      <vt:lpstr>脂質!Print_Area</vt:lpstr>
      <vt:lpstr>受診者数推移!Print_Area</vt:lpstr>
      <vt:lpstr>上部消化管Ｘ線!Print_Area</vt:lpstr>
      <vt:lpstr>心電図!Print_Area</vt:lpstr>
      <vt:lpstr>腎機能!Print_Area</vt:lpstr>
      <vt:lpstr>総合判定!Print_Area</vt:lpstr>
      <vt:lpstr>聴力!Print_Area</vt:lpstr>
      <vt:lpstr>糖代謝!Print_Area</vt:lpstr>
      <vt:lpstr>尿酸!Print_Area</vt:lpstr>
      <vt:lpstr>貧血!Print_Area</vt:lpstr>
      <vt:lpstr>腹囲!Print_Area</vt:lpstr>
      <vt:lpstr>腹部超音波!Print_Area</vt:lpstr>
      <vt:lpstr>便潜血!Print_Area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土屋 由美</dc:creator>
  <cp:lastModifiedBy>土屋 由美</cp:lastModifiedBy>
  <cp:lastPrinted>2025-08-18T07:57:20Z</cp:lastPrinted>
  <dcterms:created xsi:type="dcterms:W3CDTF">2025-08-18T07:52:32Z</dcterms:created>
  <dcterms:modified xsi:type="dcterms:W3CDTF">2025-08-18T07:57:44Z</dcterms:modified>
</cp:coreProperties>
</file>